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ystem Volume Information\UDEC\2023\Nueva carpeta (4)\"/>
    </mc:Choice>
  </mc:AlternateContent>
  <xr:revisionPtr revIDLastSave="0" documentId="8_{C87ACDB6-09FF-49CF-87A7-4343E0D1BC04}"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L22" i="1"/>
  <c r="L23" i="1"/>
  <c r="N23" i="1" s="1"/>
  <c r="K21" i="1"/>
  <c r="J21" i="1"/>
  <c r="J22" i="1"/>
  <c r="J23" i="1"/>
  <c r="H21" i="1"/>
  <c r="H22" i="1"/>
  <c r="K22" i="1" s="1"/>
  <c r="H23" i="1"/>
  <c r="K23" i="1" s="1"/>
  <c r="A21" i="1"/>
  <c r="A22" i="1" s="1"/>
  <c r="A23" i="1" s="1"/>
  <c r="N22" i="1" l="1"/>
  <c r="M23" i="1"/>
  <c r="O23" i="1" s="1"/>
  <c r="N21" i="1"/>
  <c r="M22" i="1"/>
  <c r="M21" i="1"/>
  <c r="H20" i="1"/>
  <c r="J20" i="1"/>
  <c r="L20" i="1"/>
  <c r="M20" i="1" s="1"/>
  <c r="O26" i="1"/>
  <c r="O29" i="1" s="1"/>
  <c r="O21" i="1" l="1"/>
  <c r="O22" i="1"/>
  <c r="N20" i="1"/>
  <c r="O20" i="1" s="1"/>
  <c r="K20" i="1"/>
  <c r="O32" i="1"/>
  <c r="O25" i="1"/>
  <c r="O33" i="1" l="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<sst xmlns="http://schemas.openxmlformats.org/spreadsheetml/2006/main" count="53" uniqueCount="49">
  <si>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</si>
  <si>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</si>
  <si>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</si>
  <si>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</si>
  <si>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</si>
  <si>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</si>
  <si>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</si>
  <si>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</si>
  <si>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</si>
  <si>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</si>
  <si>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</si>
  <si>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</si>
  <si>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</si>
  <si>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</si>
  <si>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</si>
  <si>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</si>
  <si>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</si>
  <si>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</si>
  <si>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</si>
  <si>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</si>
  <si>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</si>
  <si>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</si>
  <si>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</si>
  <si>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</si>
  <si>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</si>
  <si>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</si>
  <si>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</si>
  <si>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</si>
  <si>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</si>
  <si>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</si>
  <si>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</si>
  <si>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</si>
  <si>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</si>
  <si>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</si>
  <si>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</si>
  <si>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</si>
  <si>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</si>
  <si>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</si>
  <si>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</si>
  <si>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</si>
  <si>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</si>
  <si>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</si>
  <si>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</si>
  <si>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</si>
  <si>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</si>
  <si>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DOTACIÓN A TRAVÉS DE BONOS REDIMIBLES PARA EL PERSONAL ADMINISTRATIVO MASCULINO Y FEMENINO. De acuerdo a lo establecido en el Código Sustantivo de trabajo artículo 230. Nota 1: Los bonos serán redimibles en los lugares donde el contratista tenga su punto de venta en el Departamento de Cundinamarca y Bogotá D.C..</t>
  </si>
  <si>
    <t>DOTACIÓN PERSONAL DE MANTENIMIENTO: CAMISA: manga larga de seguridad industrial básica, con bolsillos superiores, cinta reflectiva, y bolsillo en pecho, telas de alta permeabilidad resistencia y durabilidad, cómoda transpirable con capacidad anti-desgasté y que en su confección utilicen accesorios DIELECTRICO – SIN PIEZAS METALICAS y que no causen enganches en el desarrollo de su labor. PANTALÓN JEAN HOMBRE: 100% algodón, Prelavado, Bolsillo relojero, dos delanteros y dos traseros, Corte clásico, DIELECTRICO – SIN PIEZAS METALICAS. BOTA en cuero café o negra con puntera de seguridad en Poliuretano, liviana, antideslizante DIELECTRICO – SIN PIEZAS METALICAS.</t>
  </si>
  <si>
    <t>DOTACIÓN PERSONAL SERVICIO GENERALES: CAMISA en telas con composición 100% poliéster, anti fluido tecnología cloro resistente, liviana, cómoda, de alta absorbencia y antibacterial.  PANTALÓN en telas con composición 100% poliéster, anti fluido tecnología cloro resistente, liviana, cómoda, de alta absorbencia y antibacterial.  ZAPATOS: con capellada en cuero o material sintético, cómodos livianos, con suela antideslizante, resistentes al lavado y cerrados.</t>
  </si>
  <si>
    <t>DOTACIÓN PERSONAL ENFERMERÍA: CAMISA en telas con composición 100% poliéster, anti fluido tecnología cloro resistente, liviana, cómoda, de alta absorbencia y antibacterial.  PANTALÓN en telas con composición 100% poliéster, anti fluido tecnología cloro resistente, liviana, cómoda, de alta absorbencia y antibacterial.  ZAPATOS: con capellada en cuero o material sintético, cómodos livianos, con suela antideslizante, resistentes al lavado y cerrados.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</si>
</sst>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3" fillId="0" borderId="28" xfId="0" applyFont="1" applyBorder="1" applyAlignment="1">
      <alignment wrapText="1"/>
    </xf>
    <xf numFmtId="0" fontId="3"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18" zoomScaleNormal="100" zoomScaleSheetLayoutView="70" zoomScalePageLayoutView="55" workbookViewId="0">
      <selection activeCell="O23" sqref="O23"/>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7"/>
      <c r="J12" s="27"/>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76.5" x14ac:dyDescent="0.2">
      <c r="A20" s="30">
        <v>1</v>
      </c>
      <c r="B20" s="33" t="s">
        <v>45</v>
      </c>
      <c r="C20" s="31"/>
      <c r="D20" s="34">
        <v>298</v>
      </c>
      <c r="E20" s="34" t="s">
        <v>44</v>
      </c>
      <c r="F20" s="32"/>
      <c r="G20" s="26">
        <v>0</v>
      </c>
      <c r="H20" s="1">
        <f t="shared" ref="H20:H23" si="0">+ROUND(F20*G20,0)</f>
        <v>0</v>
      </c>
      <c r="I20" s="26">
        <v>0</v>
      </c>
      <c r="J20" s="1">
        <f t="shared" ref="J20:J23" si="1">ROUND(F20*I20,0)</f>
        <v>0</v>
      </c>
      <c r="K20" s="1">
        <f t="shared" ref="K20:K23" si="2">ROUND(F20+H20+J20,0)</f>
        <v>0</v>
      </c>
      <c r="L20" s="1">
        <f t="shared" ref="L20:L23" si="3">ROUND(F20*D20,0)</f>
        <v>0</v>
      </c>
      <c r="M20" s="1">
        <f t="shared" ref="M20:M23" si="4">ROUND(L20*G20,0)</f>
        <v>0</v>
      </c>
      <c r="N20" s="1">
        <f t="shared" ref="N20:N23" si="5">ROUND(L20*I20,0)</f>
        <v>0</v>
      </c>
      <c r="O20" s="2">
        <f t="shared" ref="O20:O23" si="6">ROUND(L20+N20+M20,0)</f>
        <v>0</v>
      </c>
    </row>
    <row r="21" spans="1:15" s="23" customFormat="1" ht="153" x14ac:dyDescent="0.2">
      <c r="A21" s="30">
        <f>+A20+1</f>
        <v>2</v>
      </c>
      <c r="B21" s="33" t="s">
        <v>46</v>
      </c>
      <c r="C21" s="31"/>
      <c r="D21" s="34">
        <v>44</v>
      </c>
      <c r="E21" s="34" t="s">
        <v>44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102" x14ac:dyDescent="0.2">
      <c r="A22" s="30">
        <f t="shared" ref="A22:A23" si="7">+A21+1</f>
        <v>3</v>
      </c>
      <c r="B22" s="33" t="s">
        <v>47</v>
      </c>
      <c r="C22" s="31"/>
      <c r="D22" s="34">
        <v>74</v>
      </c>
      <c r="E22" s="34" t="s">
        <v>44</v>
      </c>
      <c r="F22" s="32"/>
      <c r="G22" s="26">
        <v>0</v>
      </c>
      <c r="H22" s="1">
        <f t="shared" si="0"/>
        <v>0</v>
      </c>
      <c r="I22" s="26">
        <v>0</v>
      </c>
      <c r="J22" s="1">
        <f t="shared" si="1"/>
        <v>0</v>
      </c>
      <c r="K22" s="1">
        <f t="shared" si="2"/>
        <v>0</v>
      </c>
      <c r="L22" s="1">
        <f t="shared" si="3"/>
        <v>0</v>
      </c>
      <c r="M22" s="1">
        <f t="shared" si="4"/>
        <v>0</v>
      </c>
      <c r="N22" s="1">
        <f t="shared" si="5"/>
        <v>0</v>
      </c>
      <c r="O22" s="2">
        <f t="shared" si="6"/>
        <v>0</v>
      </c>
    </row>
    <row r="23" spans="1:15" s="23" customFormat="1" ht="102" x14ac:dyDescent="0.2">
      <c r="A23" s="30">
        <f t="shared" si="7"/>
        <v>4</v>
      </c>
      <c r="B23" s="33" t="s">
        <v>48</v>
      </c>
      <c r="C23" s="31"/>
      <c r="D23" s="34">
        <v>14</v>
      </c>
      <c r="E23" s="34" t="s">
        <v>44</v>
      </c>
      <c r="F23" s="32"/>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x14ac:dyDescent="0.2">
      <c r="A24" s="30"/>
      <c r="B24" s="33"/>
      <c r="C24" s="31"/>
      <c r="D24" s="34"/>
      <c r="E24" s="34"/>
      <c r="F24" s="32"/>
      <c r="G24" s="26"/>
      <c r="H24" s="1"/>
      <c r="I24" s="26"/>
      <c r="J24" s="1"/>
      <c r="K24" s="1"/>
      <c r="L24" s="1"/>
      <c r="M24" s="1"/>
      <c r="N24" s="1"/>
      <c r="O24" s="2"/>
    </row>
    <row r="25" spans="1:15" s="23" customFormat="1" ht="42" customHeight="1" thickBot="1" x14ac:dyDescent="0.25">
      <c r="A25" s="19"/>
      <c r="B25" s="53"/>
      <c r="C25" s="53"/>
      <c r="D25" s="53"/>
      <c r="E25" s="53"/>
      <c r="F25" s="53"/>
      <c r="G25" s="53"/>
      <c r="H25" s="53"/>
      <c r="I25" s="53"/>
      <c r="J25" s="53"/>
      <c r="K25" s="53"/>
      <c r="L25" s="53"/>
      <c r="M25" s="54" t="s">
        <v>35</v>
      </c>
      <c r="N25" s="54"/>
      <c r="O25" s="29">
        <f>SUMIF(G:G,0%,L:L)</f>
        <v>0</v>
      </c>
    </row>
    <row r="26" spans="1:15" s="23" customFormat="1" ht="39" customHeight="1" thickBot="1" x14ac:dyDescent="0.25">
      <c r="A26" s="39" t="s">
        <v>24</v>
      </c>
      <c r="B26" s="40"/>
      <c r="C26" s="40"/>
      <c r="D26" s="40"/>
      <c r="E26" s="40"/>
      <c r="F26" s="40"/>
      <c r="G26" s="40"/>
      <c r="H26" s="40"/>
      <c r="I26" s="40"/>
      <c r="J26" s="40"/>
      <c r="K26" s="40"/>
      <c r="L26" s="40"/>
      <c r="M26" s="55" t="s">
        <v>10</v>
      </c>
      <c r="N26" s="55"/>
      <c r="O26" s="4">
        <f>SUMIF(G:G,5%,L:L)</f>
        <v>0</v>
      </c>
    </row>
    <row r="27" spans="1:15" s="23" customFormat="1" ht="30" customHeight="1" x14ac:dyDescent="0.2">
      <c r="A27" s="35" t="s">
        <v>42</v>
      </c>
      <c r="B27" s="36"/>
      <c r="C27" s="36"/>
      <c r="D27" s="36"/>
      <c r="E27" s="36"/>
      <c r="F27" s="36"/>
      <c r="G27" s="36"/>
      <c r="H27" s="36"/>
      <c r="I27" s="36"/>
      <c r="J27" s="36"/>
      <c r="K27" s="36"/>
      <c r="L27" s="37"/>
      <c r="M27" s="55" t="s">
        <v>11</v>
      </c>
      <c r="N27" s="55"/>
      <c r="O27" s="4">
        <f>SUMIF(G:G,19%,L:L)</f>
        <v>0</v>
      </c>
    </row>
    <row r="28" spans="1:15" s="23" customFormat="1" ht="30" customHeight="1" x14ac:dyDescent="0.2">
      <c r="A28" s="38"/>
      <c r="B28" s="38"/>
      <c r="C28" s="38"/>
      <c r="D28" s="38"/>
      <c r="E28" s="38"/>
      <c r="F28" s="38"/>
      <c r="G28" s="38"/>
      <c r="H28" s="38"/>
      <c r="I28" s="38"/>
      <c r="J28" s="38"/>
      <c r="K28" s="38"/>
      <c r="L28" s="38"/>
      <c r="M28" s="56" t="s">
        <v>7</v>
      </c>
      <c r="N28" s="57"/>
      <c r="O28" s="5">
        <f>SUM(O25:O27)</f>
        <v>0</v>
      </c>
    </row>
    <row r="29" spans="1:15" s="23" customFormat="1" ht="30" customHeight="1" x14ac:dyDescent="0.2">
      <c r="A29" s="38"/>
      <c r="B29" s="38"/>
      <c r="C29" s="38"/>
      <c r="D29" s="38"/>
      <c r="E29" s="38"/>
      <c r="F29" s="38"/>
      <c r="G29" s="38"/>
      <c r="H29" s="38"/>
      <c r="I29" s="38"/>
      <c r="J29" s="38"/>
      <c r="K29" s="38"/>
      <c r="L29" s="38"/>
      <c r="M29" s="58" t="s">
        <v>12</v>
      </c>
      <c r="N29" s="59"/>
      <c r="O29" s="6">
        <f>ROUND(O26*5%,0)</f>
        <v>0</v>
      </c>
    </row>
    <row r="30" spans="1:15" s="23" customFormat="1" ht="30" customHeight="1" x14ac:dyDescent="0.2">
      <c r="A30" s="38"/>
      <c r="B30" s="38"/>
      <c r="C30" s="38"/>
      <c r="D30" s="38"/>
      <c r="E30" s="38"/>
      <c r="F30" s="38"/>
      <c r="G30" s="38"/>
      <c r="H30" s="38"/>
      <c r="I30" s="38"/>
      <c r="J30" s="38"/>
      <c r="K30" s="38"/>
      <c r="L30" s="38"/>
      <c r="M30" s="58" t="s">
        <v>13</v>
      </c>
      <c r="N30" s="59"/>
      <c r="O30" s="4">
        <f>ROUND(O27*19%,0)</f>
        <v>0</v>
      </c>
    </row>
    <row r="31" spans="1:15" s="23" customFormat="1" ht="30" customHeight="1" x14ac:dyDescent="0.2">
      <c r="A31" s="38"/>
      <c r="B31" s="38"/>
      <c r="C31" s="38"/>
      <c r="D31" s="38"/>
      <c r="E31" s="38"/>
      <c r="F31" s="38"/>
      <c r="G31" s="38"/>
      <c r="H31" s="38"/>
      <c r="I31" s="38"/>
      <c r="J31" s="38"/>
      <c r="K31" s="38"/>
      <c r="L31" s="38"/>
      <c r="M31" s="56" t="s">
        <v>14</v>
      </c>
      <c r="N31" s="57"/>
      <c r="O31" s="5">
        <f>SUM(O29:O30)</f>
        <v>0</v>
      </c>
    </row>
    <row r="32" spans="1:15" s="23" customFormat="1" ht="30" customHeight="1" x14ac:dyDescent="0.2">
      <c r="A32" s="38"/>
      <c r="B32" s="38"/>
      <c r="C32" s="38"/>
      <c r="D32" s="38"/>
      <c r="E32" s="38"/>
      <c r="F32" s="38"/>
      <c r="G32" s="38"/>
      <c r="H32" s="38"/>
      <c r="I32" s="38"/>
      <c r="J32" s="38"/>
      <c r="K32" s="38"/>
      <c r="L32" s="38"/>
      <c r="M32" s="70" t="s">
        <v>33</v>
      </c>
      <c r="N32" s="71"/>
      <c r="O32" s="4">
        <f>SUMIF(I:I,8%,N:N)</f>
        <v>0</v>
      </c>
    </row>
    <row r="33" spans="1:15" s="23" customFormat="1" ht="37.5" customHeight="1" x14ac:dyDescent="0.2">
      <c r="A33" s="38"/>
      <c r="B33" s="38"/>
      <c r="C33" s="38"/>
      <c r="D33" s="38"/>
      <c r="E33" s="38"/>
      <c r="F33" s="38"/>
      <c r="G33" s="38"/>
      <c r="H33" s="38"/>
      <c r="I33" s="38"/>
      <c r="J33" s="38"/>
      <c r="K33" s="38"/>
      <c r="L33" s="38"/>
      <c r="M33" s="68" t="s">
        <v>32</v>
      </c>
      <c r="N33" s="69"/>
      <c r="O33" s="5">
        <f>SUM(O32)</f>
        <v>0</v>
      </c>
    </row>
    <row r="34" spans="1:15" s="23" customFormat="1" ht="44.25" customHeight="1" x14ac:dyDescent="0.2">
      <c r="A34" s="38"/>
      <c r="B34" s="38"/>
      <c r="C34" s="38"/>
      <c r="D34" s="38"/>
      <c r="E34" s="38"/>
      <c r="F34" s="38"/>
      <c r="G34" s="38"/>
      <c r="H34" s="38"/>
      <c r="I34" s="38"/>
      <c r="J34" s="38"/>
      <c r="K34" s="38"/>
      <c r="L34" s="38"/>
      <c r="M34" s="68" t="s">
        <v>15</v>
      </c>
      <c r="N34" s="69"/>
      <c r="O34" s="5">
        <f>+O28+O31+O33</f>
        <v>0</v>
      </c>
    </row>
    <row r="37" spans="1:15" x14ac:dyDescent="0.25">
      <c r="B37" s="28"/>
      <c r="C37" s="28"/>
    </row>
    <row r="38" spans="1:15" x14ac:dyDescent="0.25">
      <c r="B38" s="51"/>
      <c r="C38" s="51"/>
    </row>
    <row r="39" spans="1:15" ht="15.75" thickBot="1" x14ac:dyDescent="0.3">
      <c r="B39" s="52"/>
      <c r="C39" s="52"/>
    </row>
    <row r="40" spans="1:15" x14ac:dyDescent="0.25">
      <c r="B40" s="42" t="s">
        <v>20</v>
      </c>
      <c r="C40" s="42"/>
    </row>
    <row r="42" spans="1:15" x14ac:dyDescent="0.25">
      <c r="A42" s="24" t="s">
        <v>43</v>
      </c>
    </row>
  </sheetData>
  <sheetProtection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2023-08-04T22:21:16Z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