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contreras\OneDrive - UNIVERSIDAD DE CUNDINAMARCA\GESTION CONTRACTUAL 2023\1. INVITACION 021 DE 2023  - GYM\PUBLICACION\"/>
    </mc:Choice>
  </mc:AlternateContent>
  <bookViews>
    <workbookView xWindow="0" yWindow="0" windowWidth="23040" windowHeight="8616"/>
  </bookViews>
  <sheets>
    <sheet name="Hoja1" sheetId="1" r:id="rId1"/>
    <sheet name="Hoja2" sheetId="2" state="hidden" r:id="rId2"/>
  </sheets>
  <definedNames>
    <definedName name="_xlnm.Print_Area" localSheetId="0">Hoja1!$A$1:$O$93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L73" i="1" l="1"/>
  <c r="J73" i="1"/>
  <c r="H73" i="1"/>
  <c r="K73" i="1" s="1"/>
  <c r="L72" i="1"/>
  <c r="N72" i="1" s="1"/>
  <c r="K72" i="1"/>
  <c r="J72" i="1"/>
  <c r="H72" i="1"/>
  <c r="N71" i="1"/>
  <c r="L71" i="1"/>
  <c r="M71" i="1" s="1"/>
  <c r="J71" i="1"/>
  <c r="K71" i="1" s="1"/>
  <c r="H71" i="1"/>
  <c r="M70" i="1"/>
  <c r="L70" i="1"/>
  <c r="N70" i="1" s="1"/>
  <c r="J70" i="1"/>
  <c r="H70" i="1"/>
  <c r="K70" i="1" s="1"/>
  <c r="L69" i="1"/>
  <c r="J69" i="1"/>
  <c r="H69" i="1"/>
  <c r="K69" i="1" s="1"/>
  <c r="L68" i="1"/>
  <c r="N68" i="1" s="1"/>
  <c r="K68" i="1"/>
  <c r="J68" i="1"/>
  <c r="H68" i="1"/>
  <c r="N67" i="1"/>
  <c r="L67" i="1"/>
  <c r="M67" i="1" s="1"/>
  <c r="J67" i="1"/>
  <c r="H67" i="1"/>
  <c r="K67" i="1" s="1"/>
  <c r="M66" i="1"/>
  <c r="L66" i="1"/>
  <c r="N66" i="1" s="1"/>
  <c r="J66" i="1"/>
  <c r="H66" i="1"/>
  <c r="K66" i="1" s="1"/>
  <c r="L65" i="1"/>
  <c r="J65" i="1"/>
  <c r="H65" i="1"/>
  <c r="K65" i="1" s="1"/>
  <c r="L64" i="1"/>
  <c r="N64" i="1" s="1"/>
  <c r="K64" i="1"/>
  <c r="J64" i="1"/>
  <c r="H64" i="1"/>
  <c r="N63" i="1"/>
  <c r="L63" i="1"/>
  <c r="M63" i="1" s="1"/>
  <c r="J63" i="1"/>
  <c r="H63" i="1"/>
  <c r="K63" i="1" s="1"/>
  <c r="M62" i="1"/>
  <c r="L62" i="1"/>
  <c r="N62" i="1" s="1"/>
  <c r="J62" i="1"/>
  <c r="H62" i="1"/>
  <c r="K62" i="1" s="1"/>
  <c r="L61" i="1"/>
  <c r="J61" i="1"/>
  <c r="H61" i="1"/>
  <c r="K61" i="1" s="1"/>
  <c r="L60" i="1"/>
  <c r="N60" i="1" s="1"/>
  <c r="K60" i="1"/>
  <c r="J60" i="1"/>
  <c r="H60" i="1"/>
  <c r="N59" i="1"/>
  <c r="L59" i="1"/>
  <c r="M59" i="1" s="1"/>
  <c r="J59" i="1"/>
  <c r="H59" i="1"/>
  <c r="K59" i="1" s="1"/>
  <c r="M58" i="1"/>
  <c r="L58" i="1"/>
  <c r="N58" i="1" s="1"/>
  <c r="J58" i="1"/>
  <c r="H58" i="1"/>
  <c r="K58" i="1" s="1"/>
  <c r="L57" i="1"/>
  <c r="J57" i="1"/>
  <c r="H57" i="1"/>
  <c r="K57" i="1" s="1"/>
  <c r="L56" i="1"/>
  <c r="N56" i="1" s="1"/>
  <c r="K56" i="1"/>
  <c r="J56" i="1"/>
  <c r="H56" i="1"/>
  <c r="N55" i="1"/>
  <c r="L55" i="1"/>
  <c r="M55" i="1" s="1"/>
  <c r="J55" i="1"/>
  <c r="H55" i="1"/>
  <c r="K55" i="1" s="1"/>
  <c r="M54" i="1"/>
  <c r="L54" i="1"/>
  <c r="N54" i="1" s="1"/>
  <c r="J54" i="1"/>
  <c r="H54" i="1"/>
  <c r="K54" i="1" s="1"/>
  <c r="L53" i="1"/>
  <c r="J53" i="1"/>
  <c r="H53" i="1"/>
  <c r="K53" i="1" s="1"/>
  <c r="L52" i="1"/>
  <c r="N52" i="1" s="1"/>
  <c r="K52" i="1"/>
  <c r="J52" i="1"/>
  <c r="H52" i="1"/>
  <c r="N51" i="1"/>
  <c r="L51" i="1"/>
  <c r="M51" i="1" s="1"/>
  <c r="J51" i="1"/>
  <c r="H51" i="1"/>
  <c r="K51" i="1" s="1"/>
  <c r="M50" i="1"/>
  <c r="L50" i="1"/>
  <c r="N50" i="1" s="1"/>
  <c r="J50" i="1"/>
  <c r="H50" i="1"/>
  <c r="K50" i="1" s="1"/>
  <c r="L49" i="1"/>
  <c r="J49" i="1"/>
  <c r="H49" i="1"/>
  <c r="K49" i="1" s="1"/>
  <c r="L48" i="1"/>
  <c r="N48" i="1" s="1"/>
  <c r="K48" i="1"/>
  <c r="J48" i="1"/>
  <c r="H48" i="1"/>
  <c r="N47" i="1"/>
  <c r="L47" i="1"/>
  <c r="M47" i="1" s="1"/>
  <c r="J47" i="1"/>
  <c r="H47" i="1"/>
  <c r="K47" i="1" s="1"/>
  <c r="M46" i="1"/>
  <c r="L46" i="1"/>
  <c r="N46" i="1" s="1"/>
  <c r="J46" i="1"/>
  <c r="H46" i="1"/>
  <c r="K46" i="1" s="1"/>
  <c r="L45" i="1"/>
  <c r="J45" i="1"/>
  <c r="H45" i="1"/>
  <c r="K45" i="1" s="1"/>
  <c r="L44" i="1"/>
  <c r="N44" i="1" s="1"/>
  <c r="K44" i="1"/>
  <c r="J44" i="1"/>
  <c r="H44" i="1"/>
  <c r="N43" i="1"/>
  <c r="L43" i="1"/>
  <c r="M43" i="1" s="1"/>
  <c r="J43" i="1"/>
  <c r="H43" i="1"/>
  <c r="K43" i="1" s="1"/>
  <c r="M42" i="1"/>
  <c r="L42" i="1"/>
  <c r="N42" i="1" s="1"/>
  <c r="J42" i="1"/>
  <c r="H42" i="1"/>
  <c r="K42" i="1" s="1"/>
  <c r="L41" i="1"/>
  <c r="J41" i="1"/>
  <c r="H41" i="1"/>
  <c r="K41" i="1" s="1"/>
  <c r="L40" i="1"/>
  <c r="N40" i="1" s="1"/>
  <c r="K40" i="1"/>
  <c r="J40" i="1"/>
  <c r="H40" i="1"/>
  <c r="N39" i="1"/>
  <c r="L39" i="1"/>
  <c r="M39" i="1" s="1"/>
  <c r="J39" i="1"/>
  <c r="H39" i="1"/>
  <c r="K39" i="1" s="1"/>
  <c r="M38" i="1"/>
  <c r="L38" i="1"/>
  <c r="N38" i="1" s="1"/>
  <c r="J38" i="1"/>
  <c r="H38" i="1"/>
  <c r="K38" i="1" s="1"/>
  <c r="L37" i="1"/>
  <c r="J37" i="1"/>
  <c r="H37" i="1"/>
  <c r="K37" i="1" s="1"/>
  <c r="L36" i="1"/>
  <c r="N36" i="1" s="1"/>
  <c r="K36" i="1"/>
  <c r="J36" i="1"/>
  <c r="H36" i="1"/>
  <c r="N35" i="1"/>
  <c r="L35" i="1"/>
  <c r="M35" i="1" s="1"/>
  <c r="J35" i="1"/>
  <c r="H35" i="1"/>
  <c r="K35" i="1" s="1"/>
  <c r="M34" i="1"/>
  <c r="L34" i="1"/>
  <c r="N34" i="1" s="1"/>
  <c r="J34" i="1"/>
  <c r="H34" i="1"/>
  <c r="K34" i="1" s="1"/>
  <c r="L33" i="1"/>
  <c r="J33" i="1"/>
  <c r="H33" i="1"/>
  <c r="K33" i="1" s="1"/>
  <c r="L32" i="1"/>
  <c r="N32" i="1" s="1"/>
  <c r="K32" i="1"/>
  <c r="J32" i="1"/>
  <c r="H32" i="1"/>
  <c r="N31" i="1"/>
  <c r="L31" i="1"/>
  <c r="M31" i="1" s="1"/>
  <c r="J31" i="1"/>
  <c r="H31" i="1"/>
  <c r="K31" i="1" s="1"/>
  <c r="L30" i="1"/>
  <c r="N30" i="1" s="1"/>
  <c r="J30" i="1"/>
  <c r="H30" i="1"/>
  <c r="K30" i="1" s="1"/>
  <c r="L29" i="1"/>
  <c r="J29" i="1"/>
  <c r="H29" i="1"/>
  <c r="K29" i="1" s="1"/>
  <c r="L28" i="1"/>
  <c r="N28" i="1" s="1"/>
  <c r="K28" i="1"/>
  <c r="J28" i="1"/>
  <c r="H28" i="1"/>
  <c r="L27" i="1"/>
  <c r="M27" i="1" s="1"/>
  <c r="J27" i="1"/>
  <c r="H27" i="1"/>
  <c r="K27" i="1" s="1"/>
  <c r="L26" i="1"/>
  <c r="N26" i="1" s="1"/>
  <c r="J26" i="1"/>
  <c r="H26" i="1"/>
  <c r="K26" i="1" s="1"/>
  <c r="L25" i="1"/>
  <c r="J25" i="1"/>
  <c r="H25" i="1"/>
  <c r="K25" i="1" s="1"/>
  <c r="L24" i="1"/>
  <c r="N24" i="1" s="1"/>
  <c r="K24" i="1"/>
  <c r="J24" i="1"/>
  <c r="H24" i="1"/>
  <c r="L23" i="1"/>
  <c r="M23" i="1" s="1"/>
  <c r="J23" i="1"/>
  <c r="H23" i="1"/>
  <c r="K23" i="1" s="1"/>
  <c r="L22" i="1"/>
  <c r="N22" i="1" s="1"/>
  <c r="J22" i="1"/>
  <c r="H22" i="1"/>
  <c r="K22" i="1" s="1"/>
  <c r="L21" i="1"/>
  <c r="J21" i="1"/>
  <c r="H21" i="1"/>
  <c r="K21" i="1" s="1"/>
  <c r="L20" i="1"/>
  <c r="N20" i="1" s="1"/>
  <c r="J20" i="1"/>
  <c r="K20" i="1" s="1"/>
  <c r="O36" i="1" l="1"/>
  <c r="O64" i="1"/>
  <c r="M24" i="1"/>
  <c r="O24" i="1" s="1"/>
  <c r="M28" i="1"/>
  <c r="O28" i="1" s="1"/>
  <c r="M32" i="1"/>
  <c r="O32" i="1" s="1"/>
  <c r="M36" i="1"/>
  <c r="M44" i="1"/>
  <c r="M48" i="1"/>
  <c r="O48" i="1" s="1"/>
  <c r="M52" i="1"/>
  <c r="O52" i="1" s="1"/>
  <c r="M56" i="1"/>
  <c r="O56" i="1" s="1"/>
  <c r="M60" i="1"/>
  <c r="O60" i="1" s="1"/>
  <c r="M64" i="1"/>
  <c r="M68" i="1"/>
  <c r="O68" i="1" s="1"/>
  <c r="M22" i="1"/>
  <c r="O22" i="1" s="1"/>
  <c r="N23" i="1"/>
  <c r="M26" i="1"/>
  <c r="O26" i="1" s="1"/>
  <c r="N27" i="1"/>
  <c r="M30" i="1"/>
  <c r="O44" i="1"/>
  <c r="M40" i="1"/>
  <c r="O40" i="1" s="1"/>
  <c r="O30" i="1"/>
  <c r="O34" i="1"/>
  <c r="O38" i="1"/>
  <c r="O42" i="1"/>
  <c r="O46" i="1"/>
  <c r="O50" i="1"/>
  <c r="O54" i="1"/>
  <c r="O58" i="1"/>
  <c r="O62" i="1"/>
  <c r="O66" i="1"/>
  <c r="O70" i="1"/>
  <c r="M20" i="1"/>
  <c r="O20" i="1" s="1"/>
  <c r="O72" i="1"/>
  <c r="M21" i="1"/>
  <c r="O23" i="1"/>
  <c r="M25" i="1"/>
  <c r="O27" i="1"/>
  <c r="M29" i="1"/>
  <c r="O31" i="1"/>
  <c r="M33" i="1"/>
  <c r="O35" i="1"/>
  <c r="M37" i="1"/>
  <c r="O39" i="1"/>
  <c r="M41" i="1"/>
  <c r="O43" i="1"/>
  <c r="M45" i="1"/>
  <c r="O47" i="1"/>
  <c r="M49" i="1"/>
  <c r="O51" i="1"/>
  <c r="M53" i="1"/>
  <c r="O55" i="1"/>
  <c r="M57" i="1"/>
  <c r="O59" i="1"/>
  <c r="M61" i="1"/>
  <c r="O63" i="1"/>
  <c r="M65" i="1"/>
  <c r="O67" i="1"/>
  <c r="M69" i="1"/>
  <c r="O71" i="1"/>
  <c r="M73" i="1"/>
  <c r="N29" i="1"/>
  <c r="N33" i="1"/>
  <c r="O33" i="1" s="1"/>
  <c r="N37" i="1"/>
  <c r="O37" i="1" s="1"/>
  <c r="N41" i="1"/>
  <c r="O41" i="1" s="1"/>
  <c r="N45" i="1"/>
  <c r="O45" i="1" s="1"/>
  <c r="N49" i="1"/>
  <c r="O49" i="1" s="1"/>
  <c r="N53" i="1"/>
  <c r="O53" i="1" s="1"/>
  <c r="N57" i="1"/>
  <c r="O57" i="1" s="1"/>
  <c r="N61" i="1"/>
  <c r="O61" i="1" s="1"/>
  <c r="N65" i="1"/>
  <c r="O65" i="1" s="1"/>
  <c r="N69" i="1"/>
  <c r="M72" i="1"/>
  <c r="N73" i="1"/>
  <c r="O73" i="1" s="1"/>
  <c r="N21" i="1"/>
  <c r="O21" i="1" s="1"/>
  <c r="N25" i="1"/>
  <c r="O25" i="1" s="1"/>
  <c r="L75" i="1"/>
  <c r="M75" i="1" s="1"/>
  <c r="J75" i="1"/>
  <c r="H75" i="1"/>
  <c r="O69" i="1" l="1"/>
  <c r="O29" i="1"/>
  <c r="N75" i="1"/>
  <c r="O75" i="1" s="1"/>
  <c r="K75" i="1"/>
  <c r="L74" i="1" l="1"/>
  <c r="M74" i="1" s="1"/>
  <c r="H74" i="1"/>
  <c r="J74" i="1"/>
  <c r="O77" i="1"/>
  <c r="O80" i="1" s="1"/>
  <c r="N74" i="1" l="1"/>
  <c r="O74" i="1" s="1"/>
  <c r="K74" i="1"/>
  <c r="O83" i="1"/>
  <c r="O76" i="1"/>
  <c r="O84" i="1" l="1"/>
  <c r="O78" i="1" l="1"/>
  <c r="O81" i="1" l="1"/>
  <c r="O82" i="1" s="1"/>
  <c r="O79" i="1"/>
  <c r="O85"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<sst xmlns="http://schemas.openxmlformats.org/spreadsheetml/2006/main" count="157" uniqueCount="101">
  <si>
    <t>MACROPROCESO DE APOYO</t>
  </si>
  <si>
    <t>CÓDIGO: ABSr125</t>
  </si>
  <si>
    <t xml:space="preserve">PROCESO GESTIÓN BIENES Y SERVICIOS </t>
  </si>
  <si>
    <t>VERSIÓN: 3</t>
  </si>
  <si>
    <t>COTIZACIÓN PARA PROCESOS DE BIENES Y/O SERVICIOS</t>
  </si>
  <si>
    <t>VIGENCIA: 2022-07-27</t>
  </si>
  <si>
    <t>PÁGINA 1 DE 1</t>
  </si>
  <si>
    <t>32.1</t>
  </si>
  <si>
    <t>FECHA DE ELABORACIÓN:</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</si>
  <si>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</si>
  <si>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 xml:space="preserve">COTIZANTE: </t>
  </si>
  <si>
    <t>NIT. Y/O C.C.</t>
  </si>
  <si>
    <t>TIPO DE CONTRIBUYENTE
 (Seleccione una de las siguientes opciones)</t>
  </si>
  <si>
    <t>PERSONAS NATURALES  NO RESPONSABLES DE IVA</t>
  </si>
  <si>
    <t>PERSONAS NATURALES  RESPONSABLES DE IVA</t>
  </si>
  <si>
    <t>PERSONAS JURÍDICAS</t>
  </si>
  <si>
    <t xml:space="preserve">ÍTEM </t>
  </si>
  <si>
    <t>ESPECIFICACIONES TÉCNICAS DE LOS BIENES Y/O SERVICIOS REQUERIDOS</t>
  </si>
  <si>
    <t>MARCAS</t>
  </si>
  <si>
    <t xml:space="preserve">CANTIDAD </t>
  </si>
  <si>
    <t>UNIDAD DE MEDIDA</t>
  </si>
  <si>
    <t>VALOR UNITARIO</t>
  </si>
  <si>
    <t xml:space="preserve">PORCENTAJE DE IVA </t>
  </si>
  <si>
    <t xml:space="preserve">VALOR  IVA </t>
  </si>
  <si>
    <t>PORCENTAJE DE IMPUESTO NACIONAL AL CONSUMO –INC</t>
  </si>
  <si>
    <t>VALOR IMPUESTO NACIONAL AL CONSUMO –INC</t>
  </si>
  <si>
    <t xml:space="preserve">VALOR TOTAL UNITARIO </t>
  </si>
  <si>
    <t>SUBTOTAL</t>
  </si>
  <si>
    <t>IVA</t>
  </si>
  <si>
    <t>IMPUESTO NACIONAL AL CONSUMO –INC</t>
  </si>
  <si>
    <t>TOTAL</t>
  </si>
  <si>
    <t>UNIDAD</t>
  </si>
  <si>
    <t>VALOR NO GRAVADO IVA 
(TARIFA 0%)</t>
  </si>
  <si>
    <t>ASPECTOS OBLIGATORIOS A TENER EN CUENTA</t>
  </si>
  <si>
    <t>VALOR GRAVADO IVA 5%</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</si>
  <si>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</si>
  <si>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</si>
  <si>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</si>
  <si>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</si>
  <si>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</si>
  <si>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</si>
  <si>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</si>
  <si>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</si>
  <si>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</si>
  <si>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</si>
  <si>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JAULA A PARED  Largo: Entre 7.20 mt - 7.30 mt    X Ancho: Entre 1.70 mt – 1.90 mt x Alto: Entre  2.50 mt - 2.70 mt  3 Estación para sentadilla (squats) / press de banca (bench press)  11 Estaciones para dominadas (pull ups)  8 Estaciones para bomberos (bar muscle up)  Tubería cuadrada de 60x60mm estructural Cal 2.5mm.  Tubería redonda estructural Cal 11.</t>
  </si>
  <si>
    <t>TROTADORA CURVA Estructura en acero de alta resistencia Consola: Led Display.  Motor    No motorizado/ Autopropulsado Largo entre 1.70-1.84  mt Ancho entre 85-95 cm    Alto entre 1.60-1.70 mt Peso máximo de usuario: 330.6 Lb / 150 Kg</t>
  </si>
  <si>
    <t>BANCO MULTIPOSICIÓN: Fabricado en acero de alta resistencia. Recubierto con pintura electrostática anticorrosiva. Dimensiones entre: Largo: entre 1.31 mt – 1.40 mt , Ancho: entre 60 cm – 70 cm, Alto: entre 46 cm – 50cm</t>
  </si>
  <si>
    <t>BANCO PREDICADOR: Estructura fabricada en acero de alta resistencia. Recubierto con pintura electrostática resistente a la abrasión. Dimensiones entre: Largo: entre 97 cm – 1.00 mt, Ancho: entre 68 cm – 70 cm,  Alto: entre 90 cm – 1.00 mt.</t>
  </si>
  <si>
    <t>BANCO UTILITARIO: Fabricado en acero de alta resistencia. Recubierto con pintura electrostática anticorrosiva. Dimensiones entre: Largo: entre 1.14 mt – 1.20 mt,        Ancho: entre 60 cm – 70 cm, Alto: entre 1.05 mt – 1.10 mt. Peso soporte: 300 lb / 150 kg</t>
  </si>
  <si>
    <t>CROSSOVER CABLE: Estructura metálica de alta resistencia. Pintura electrostática resistente a la abrasión.: Largo: entre 4.50 – 4.60  mt, Ancho: entre 1.09 – 1.15 mt, Alto: entre 2.31 - 2.40 mt , Pila de peso: 209.4 Lb – 95 Kg x 2. </t>
  </si>
  <si>
    <t>HAMMER EXTENSIÓN DE PIERNA: Estructura en acero de alta resistencia, agarres ergonómicos antideslizantes.      Dimensiones: Largo: entre 1.25 – 1.30  mt Ancho: entre 1.25 – 1.30 mt    Alto: entre 1.17 - 1.20 mt    </t>
  </si>
  <si>
    <t>HACK SQUAT: Estructura metálica de alta resistencia, cojinería y apoyos en poliuretano inyectado de alta densidad. Agarres ergonómicos antideslizantes La plataforma para los pies antideslizante 4 soportes para discos olímpicos, Pintura electrostática resistente a la abrasión.  Dimensiones: Largo: entre 2.04 – 2.10  mt Ancho: entre 1.63 – 1.70 mt    Alto: entre 1.22 - 1.30 mt    </t>
  </si>
  <si>
    <t>MÁQUINA POLEAL ALTA: Torre de peso: entre 250 – 260 Lbs. Poleas en nylon, cable almo de acero de 5,8 mm. Sistemas de bujes inyectados de alta resistencia, carenaje protector placas, stickers de movimiento y ejecución del ejercicio, pintura electrostática. Dimensiones: Largo: entre 1.85 – 1.90  mt Ancho: entre 1.09 – 1.15 mt    Alto: entre 2.34 - 2.40 mt Capacidad máxima de peso por usuario: entre 150 – 160 Kg</t>
  </si>
  <si>
    <t>MULTIFUNCIONAL FUSION CST 6 asas ergonómicas y extraíbles integradas 6 extremos de cable de precisión Tablet táctil de 10″ portátil Compatibilidad con el sistema de entrenamiento iFit Coach Resistencia fluida y variable en 20 niveles La resistencia magnética combinada con la inercia efectiva ofrece un accionamiento silencioso. Dimensiones:  Largo: entre 1.51 – 1.60  mt Ancho: entre 1.05 – 1.10 mt    Alto: entre 1.87 - 1.90 mt</t>
  </si>
  <si>
    <t>RACK PARA MANCUERNAS 3 NIVELES Tubería estructural. Pintura electrostática. 3 niveles de soporte para almacenamiento. Bases antideslizantes. Medidas: Largo: entre 66 – 70  cm Ancho: entre 1.23 – 1.30 mt    Alto: entre 90 - 95 cm</t>
  </si>
  <si>
    <t>BICICLETA SPINNING  2.0 Resistencia: magnética. Control de resistencia: Manual. Pantalla de entrenamiento. Sistema de arrastre: Banda. Longitud de biela: Entre 170 mm / Rosca: 9/16. Escualizable: 3 posiciones. Peso máximo de usuario: 110 kg. Medidas: Largo: entre 1.10 – 1.20  mt Ancho: entre 48 – 50 cm    Alto: entre 98 cm – 1.00 mt</t>
  </si>
  <si>
    <t>REMO TORPEDO: Estructura en acero de alta resistencia Consola: Display Led Dimensiones: Largo: entre 2.08 – 2.10  mt Ancho: entre 56 – 60 cm    Alto: entre 55 cm – 60 cm</t>
  </si>
  <si>
    <t>Rodillo para Entrenamiento de Equilibrio Ciclo simulador Peso máximo soportado: entre 150 – 160 kg   Materiales de Fabricación: Acero especial y pintura electrostática, cauchos antideslizantes Medidas Largo: entre 1.30 – 1.34  mt Ancho: entre 42 – 46 cm    Tamaños compatibles de las ruedas: Rin 16 hasta Rin 29</t>
  </si>
  <si>
    <t>BANCO PARA SENTADILLA SISSY Estructura fabricada en hierro de alta resistencia Calibre de tubería: 2 mm Recubierto con pintura electrostática resistente a la abrasión.  </t>
  </si>
  <si>
    <t>BARRA OLÍMPICA 86″  Diámetro de 25 mm, Doble guía de agarre y posición Largo: entre 2.20 – 2.30 mts Peso: entre 20 – 30 kg Resistencia de levantamiento de peso: Máxima 750 lbs. </t>
  </si>
  <si>
    <t>PARQUETE POR DOS UNIDADES DE COLLARÍN 52 MM  Topes de metal para barras olímpicas. Tipo pinzas. Diámetro 52 mm. Cromados.</t>
  </si>
  <si>
    <t>Soporte de Pared para Barras  Tubería en hierro de alta resistencia Pintura electrostática Color: Negro Incluye: Soporte de 2 piezas con capacidad para 8 barras Medidas: Largo: entre 89 - 95 cm Ancho: entre 5 – 10 cm Alto: entre 7.5 – 9 cm</t>
  </si>
  <si>
    <t>TRINEO PARA CARGA Material: Acero de alta resistencia Cubierto en pintura en polvo lacada al horno Tubos de agarre: 50 mm Altura al primer agarre desde el suelo entre: 32 – 35 cm Altura al segundo agarre desde el suelo entre: 52 – 60 cm  </t>
  </si>
  <si>
    <t>AEROBIC STEP PRO Fabricado en Polipropileno de alta resistencia Bases de apoyo ajustables a dos alturas. Superficie antideslizante para un paso seguro. Medidas: Largo: entre 70 - 80 cm. Ancho entre 27 – 30 cm.  Color: Negro Peso máximo de usuario: 100 kg</t>
  </si>
  <si>
    <t>SET DE SUSPENSIÓN Riata de tráfico pesado ideal para el trabajo funcional, correa ajustable para diferentes usuarios,  Agarres antideslizantes. Accesorio de sujeción para puertas. Peso máximo de usuario 150 Kg</t>
  </si>
  <si>
    <t>TRAMPOLÍN FITNESS Material en nylon de alta resistencia con estructura en hierro y pintura electrostática Medidas entre: 48″ - 50” de diámetro Peso máximo usuario: 120 kg</t>
  </si>
  <si>
    <t>CAJÓN PLIOMÉTRICO FITNESS Medidas: Ancho: entre 40 – 50 cm. Alto: entre 50 – 60 cm. Largo: entre 60 – 70 cm. Madera de Alta calidad.</t>
  </si>
  <si>
    <t>RACK PARA DISCOS OLIMPICOS Estructura de hierro. Pintura electrostática. Bases en caucho antideslizantes. Incluye: 9 soportes para discos de 2".</t>
  </si>
  <si>
    <t>Mancuerna Encauchetada 2 kg  Material: Hierro fundido, forrada en caucho inyectado, eje acerado cromado </t>
  </si>
  <si>
    <t>Mancuerna Encauchetada 5 kg  Material: Hierro fundido, forrada en caucho inyectado, eje acerado cromado </t>
  </si>
  <si>
    <t>Mancuerna Encauchetada 7.5 kg  Material: Hierro fundido, forrada en caucho inyectado, eje acerado cromado </t>
  </si>
  <si>
    <t>Mancuerna Encauchetada 10 kg  Material: Hierro fundido, forrada en caucho inyectado, eje acerado cromado.</t>
  </si>
  <si>
    <t>Mancuerna Encauchetada 12.5 kg  Material: Hierro fundido, forrada en caucho inyectado, eje acerado cromado </t>
  </si>
  <si>
    <t>Mancuerna Encauchetada 15 kg  Material: Hierro fundido, forrada en caucho inyectado, eje acerado cromado</t>
  </si>
  <si>
    <t>Mancuerna Encauchetada 17.5 kg  Material: Hierro fundido, forrada en caucho inyectado, eje acerado cromado </t>
  </si>
  <si>
    <t>Mancuerna Encauchetada 20 kg  Material: Hierro fundido, forrada en caucho inyectado, eje acerado cromado </t>
  </si>
  <si>
    <t>Mancuerna Encauchetada 22.5 kg  Material: Hierro fundido, forrada en caucho inyectado, eje acerado cromado.</t>
  </si>
  <si>
    <t>Mancuerna Encauchetada 25 kg  Material: Hierro fundido, forrada en caucho inyectado, eje acerado cromado.</t>
  </si>
  <si>
    <t>Mancuerna Encauchetada 30 kg  Material: Hierro fundido, forrada en caucho inyectado, eje acerado cromado</t>
  </si>
  <si>
    <t>Mancuerna Encauchetada 35 kg  Material: Hierro fundido, forrada en caucho inyectado, eje acerado cromado </t>
  </si>
  <si>
    <t>Mancuerna Encauchetada 40 kg  Material: Hierro fundido, forrada en caucho inyectado, eje acerado cromado.</t>
  </si>
  <si>
    <t>Mancuerna Encauchetada 45 kg  Material: Hierro fundido, forrada en caucho inyectado, eje acerado cromado.</t>
  </si>
  <si>
    <t>Disco Olímpico en Caucho Macizo 5 kg Material: Caucho inyectado con anillo en acero.  Medidas: Diámetro; 45 cm.    Grosor; 2.5 cm. Diámetro para émbolo; 2" (50 mm).</t>
  </si>
  <si>
    <t>Disco Olímpico en Caucho Macizo 10 kg Material: Caucho inyectado con anillo en acero.  Medidas: Diámetro; 45 cm.    Grosor; 2.5 cm. Diámetro para émbolo; 2" (50 mm).</t>
  </si>
  <si>
    <t>Disco Olímpico en Caucho Macizo 15 kg Material: Caucho inyectado con anillo en acero.                     Medidas: Diámetro; 45 cm.     Grosor; 2.5 cm. Diámetro para émbolo; 2" (50 mm).</t>
  </si>
  <si>
    <t>Disco Olímpico en Caucho Macizo 20 kg Material: Caucho inyectado con anillo en acero. Medidas: Diámetro; 45 cm.    Grosor; 2.5 cm. Diámetro para émbolo; 2" (50 mm).</t>
  </si>
  <si>
    <t>Banda Elástica Poder 2000*22*4.5MM  Material: Látex de alta resistencia. Medida: Largo entre 200 cm. Ancho entre 2.2 cm. Espesor 0.45 cm. Tensión Banda Negra: 25-50 libras.</t>
  </si>
  <si>
    <t>Paquete de Bandas Tubulares (JGO X 4PZS)  4 Bandas Tubulares recubiertas en tela. 2 manillares de agarre en espuma. 2 arnés de tobillo y 1 arnés de cintura. Bolsa transportadora. Verde: 9-11 libras / 110 cm. Roja: 12-15 libras / 110 cm. Azul: 16-20 libras / 110 cm. Negra: 21.25 libras / 110 cm.</t>
  </si>
  <si>
    <t>Kit de Entrenamiento Superior Multipropósito  Incluye: Cinturón con hebillas de ajuste y broches de seguridad, 2 elásticos de resistencia, 2 agarres de seguridad para las manos. Materiales: Cinturón en cuero sintético, elásticos de látex recubiertos en poliéster y agarres en nailon de alta resistencia. Contiene 5 piezas (cinturón, 2 accesorios para brazos y piernas, y dos arnés en teratubos).</t>
  </si>
  <si>
    <t>Cuerda de Batida con Protección  Material: En fique con protección de nylon. Medidas: Largo entre 20 – 30 mt. Grosor entre 4 – 6 cm.  </t>
  </si>
  <si>
    <t>Balón de Peso Cuero Sintético 5 kg  Con costura en nailon de alta resistencia Medidas: Diámetro entre 38 cm a 42 cm</t>
  </si>
  <si>
    <t>Balón de Peso Cuero Sintético 7 kg  Con costura en nailon de alta resistencia Medidas: Diámetro  entre 38 cm a 42 cm</t>
  </si>
  <si>
    <t>Tera Band Rollo 25000* 150* 0.45 MM Material: Látex. Tensión: Media. Medida: Largo entre 25 - 30 Mt. Ancho entre 15 – 20 cm. Grosor entre 0.45 0.60 mm</t>
  </si>
  <si>
    <t>Colchoneta Profesional Material: espuma interior de alta densidad (cassata). Forrada en cordobán impermeable. Medidas: Largo entre 1.00 m – 1.20 mt Ancho entre 47 – 50 cm. Grosor entre 3 – 5 cm.  </t>
  </si>
  <si>
    <t>Escalera de Agilidad  Incluye: 12 láminas, varillas de fijación, bolsa de transporte en nylon. Material: Láminas en caucho (extraflexibles), correa en nylon. Cuacho termotemplado de textura suave. Lamina largo:  entre 50 – 60 cm Ancho: 4 – 6 cm de ancho.</t>
  </si>
  <si>
    <t>Barra en Z para Pesas 120 CM*2.5CM Medidas: Largo entre 120 cm. Grosor del émbolo; 1" Capacidad de peso: 255 libras.</t>
  </si>
  <si>
    <t>Barra Romana para Pesas Medidas: Largo; 100cm Grosor del émbolo; 1". Capacidad de peso: 255 libras.</t>
  </si>
  <si>
    <t>Barra Hexagonal Olímpica  Medidas Largo entre 166 cm. Grosor del émbolo; 2". Largo del émbolo; 24.5 cm. Capacidad máxima de peso: 750 libras.</t>
  </si>
  <si>
    <t>Lazo para Salto Material: Guaya en acero recubierta en PVC, mango en PVC. Medida: Largo: 3.00 – 3.20 mt Grosor: 2,4 – 3,0 mm.</t>
  </si>
  <si>
    <t>MINI BANDAS DE RESISTENCIA  bandas fabricadas en látex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</si>
</sst>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right style="thin">
        <color indexed="64"/>
      </right>
      <top/>
      <bottom style="medium">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82">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9" fontId="0" fillId="0" borderId="0" xfId="0" applyNumberFormat="1"/>
    <xf numFmtId="43" fontId="3" fillId="0" borderId="2" xfId="4" applyFont="1" applyBorder="1" applyProtection="1">
      <protection hidden="1"/>
    </xf>
    <xf numFmtId="0" fontId="3" fillId="35" borderId="1" xfId="0" applyFont="1" applyFill="1" applyBorder="1" applyAlignment="1" applyProtection="1">
      <alignment horizontal="left" wrapText="1"/>
      <protection locked="0"/>
    </xf>
    <xf numFmtId="1" fontId="12" fillId="35" borderId="1" xfId="3" applyNumberFormat="1" applyFont="1" applyFill="1" applyBorder="1" applyAlignment="1" applyProtection="1">
      <alignment horizontal="center"/>
      <protection locked="0"/>
    </xf>
    <xf numFmtId="9" fontId="3" fillId="35" borderId="1" xfId="1" applyFont="1" applyFill="1" applyBorder="1" applyAlignment="1" applyProtection="1">
      <alignment horizontal="center"/>
      <protection locked="0"/>
    </xf>
    <xf numFmtId="0" fontId="3" fillId="0" borderId="1" xfId="0" applyFont="1" applyBorder="1" applyAlignment="1" applyProtection="1">
      <alignment horizontal="center" vertical="center"/>
      <protection hidden="1"/>
    </xf>
    <xf numFmtId="0" fontId="1" fillId="2" borderId="0" xfId="0" applyFont="1" applyFill="1" applyAlignment="1" applyProtection="1">
      <alignment vertical="center"/>
      <protection locked="0"/>
    </xf>
    <xf numFmtId="0" fontId="1" fillId="2" borderId="0" xfId="0" applyFont="1" applyFill="1" applyProtection="1">
      <protection locked="0"/>
    </xf>
    <xf numFmtId="43" fontId="3" fillId="0" borderId="1" xfId="3" applyFont="1" applyFill="1" applyBorder="1" applyAlignment="1" applyProtection="1">
      <alignment horizontal="center" vertical="center"/>
      <protection hidden="1"/>
    </xf>
    <xf numFmtId="0" fontId="3" fillId="35" borderId="1" xfId="0" applyFont="1" applyFill="1" applyBorder="1" applyAlignment="1" applyProtection="1">
      <alignment horizontal="center" vertical="center" wrapText="1"/>
      <protection locked="0"/>
    </xf>
    <xf numFmtId="1" fontId="12" fillId="35" borderId="1" xfId="3" applyNumberFormat="1"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protection locked="0"/>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3"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3"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43" fontId="8" fillId="3" borderId="1" xfId="3" applyFont="1" applyFill="1" applyBorder="1" applyAlignment="1" applyProtection="1">
      <alignment horizontal="center" vertical="center" wrapText="1"/>
      <protection locked="0"/>
    </xf>
    <xf numFmtId="43" fontId="8" fillId="3" borderId="1" xfId="3" applyFont="1" applyFill="1" applyBorder="1" applyAlignment="1" applyProtection="1">
      <alignment horizontal="center" vertical="top" wrapText="1"/>
      <protection locked="0"/>
    </xf>
    <xf numFmtId="0" fontId="0" fillId="2" borderId="0" xfId="0" applyFill="1" applyAlignment="1" applyProtection="1">
      <alignment vertical="center"/>
      <protection locked="0"/>
    </xf>
    <xf numFmtId="0" fontId="0" fillId="2" borderId="0" xfId="0" applyFill="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0" xfId="0" applyFont="1" applyAlignment="1" applyProtection="1">
      <alignment vertical="center"/>
      <protection locked="0"/>
    </xf>
    <xf numFmtId="0" fontId="1" fillId="0" borderId="28" xfId="0" applyFont="1" applyBorder="1" applyAlignment="1" applyProtection="1">
      <alignment horizontal="left" vertical="center" wrapText="1"/>
      <protection hidden="1"/>
    </xf>
    <xf numFmtId="0" fontId="1" fillId="0" borderId="28" xfId="0" applyFont="1" applyBorder="1" applyAlignment="1" applyProtection="1">
      <alignment wrapText="1"/>
      <protection hidden="1"/>
    </xf>
    <xf numFmtId="0" fontId="1" fillId="0" borderId="28"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3"/>
  <sheetViews>
    <sheetView tabSelected="1" topLeftCell="A9" zoomScale="55" zoomScaleNormal="55" zoomScaleSheetLayoutView="70" zoomScalePageLayoutView="55" workbookViewId="0">
      <selection activeCell="I109" sqref="I109"/>
    </sheetView>
  </sheetViews>
  <sheetFormatPr baseColWidth="10" defaultColWidth="11.44140625" defaultRowHeight="14.4" x14ac:dyDescent="0.3"/>
  <cols>
    <col min="1" max="1" width="13.33203125" style="17" customWidth="1"/>
    <col min="2" max="2" width="65.6640625" style="16" customWidth="1"/>
    <col min="3" max="3" width="14.109375" style="17" customWidth="1"/>
    <col min="4" max="4" width="16.109375" style="17" customWidth="1"/>
    <col min="5" max="5" width="17" style="17" customWidth="1"/>
    <col min="6" max="6" width="21" style="17" customWidth="1"/>
    <col min="7" max="7" width="12.88671875" style="17" customWidth="1"/>
    <col min="8" max="8" width="18.109375" style="17" customWidth="1"/>
    <col min="9" max="9" width="20.33203125" style="17" customWidth="1"/>
    <col min="10" max="10" width="15" style="17" customWidth="1"/>
    <col min="11" max="11" width="20.44140625" style="60" customWidth="1"/>
    <col min="12" max="12" width="22" style="60" customWidth="1"/>
    <col min="13" max="13" width="16.6640625" style="60" customWidth="1"/>
    <col min="14" max="14" width="14.6640625" style="60" customWidth="1"/>
    <col min="15" max="15" width="18.6640625" style="60" customWidth="1"/>
    <col min="16" max="16384" width="11.44140625" style="60"/>
  </cols>
  <sheetData>
    <row r="1" spans="1:15" x14ac:dyDescent="0.3">
      <c r="F1" s="22"/>
    </row>
    <row r="2" spans="1:15" ht="15.75" customHeight="1" x14ac:dyDescent="0.3">
      <c r="A2" s="36"/>
      <c r="B2" s="33" t="s">
        <v>0</v>
      </c>
      <c r="C2" s="33"/>
      <c r="D2" s="33"/>
      <c r="E2" s="33"/>
      <c r="F2" s="33"/>
      <c r="G2" s="33"/>
      <c r="H2" s="33"/>
      <c r="I2" s="33"/>
      <c r="J2" s="33"/>
      <c r="K2" s="33"/>
      <c r="L2" s="33"/>
      <c r="M2" s="33"/>
      <c r="N2" s="35" t="s">
        <v>1</v>
      </c>
      <c r="O2" s="35"/>
    </row>
    <row r="3" spans="1:15" ht="15.75" customHeight="1" x14ac:dyDescent="0.3">
      <c r="A3" s="36"/>
      <c r="B3" s="33" t="s">
        <v>2</v>
      </c>
      <c r="C3" s="33"/>
      <c r="D3" s="33"/>
      <c r="E3" s="33"/>
      <c r="F3" s="33"/>
      <c r="G3" s="33"/>
      <c r="H3" s="33"/>
      <c r="I3" s="33"/>
      <c r="J3" s="33"/>
      <c r="K3" s="33"/>
      <c r="L3" s="33"/>
      <c r="M3" s="33"/>
      <c r="N3" s="35" t="s">
        <v>3</v>
      </c>
      <c r="O3" s="35"/>
    </row>
    <row r="4" spans="1:15" ht="16.5" customHeight="1" x14ac:dyDescent="0.3">
      <c r="A4" s="36"/>
      <c r="B4" s="33" t="s">
        <v>4</v>
      </c>
      <c r="C4" s="33"/>
      <c r="D4" s="33"/>
      <c r="E4" s="33"/>
      <c r="F4" s="33"/>
      <c r="G4" s="33"/>
      <c r="H4" s="33"/>
      <c r="I4" s="33"/>
      <c r="J4" s="33"/>
      <c r="K4" s="33"/>
      <c r="L4" s="33"/>
      <c r="M4" s="33"/>
      <c r="N4" s="35" t="s">
        <v>5</v>
      </c>
      <c r="O4" s="35"/>
    </row>
    <row r="5" spans="1:15" ht="15" customHeight="1" x14ac:dyDescent="0.3">
      <c r="A5" s="36"/>
      <c r="B5" s="33"/>
      <c r="C5" s="33"/>
      <c r="D5" s="33"/>
      <c r="E5" s="33"/>
      <c r="F5" s="33"/>
      <c r="G5" s="33"/>
      <c r="H5" s="33"/>
      <c r="I5" s="33"/>
      <c r="J5" s="33"/>
      <c r="K5" s="33"/>
      <c r="L5" s="33"/>
      <c r="M5" s="33"/>
      <c r="N5" s="35" t="s">
        <v>6</v>
      </c>
      <c r="O5" s="35"/>
    </row>
    <row r="7" spans="1:15" x14ac:dyDescent="0.3">
      <c r="A7" s="61" t="s">
        <v>7</v>
      </c>
    </row>
    <row r="8" spans="1:15" x14ac:dyDescent="0.3">
      <c r="A8" s="61"/>
    </row>
    <row r="9" spans="1:15" x14ac:dyDescent="0.3">
      <c r="A9" s="62" t="s">
        <v>8</v>
      </c>
    </row>
    <row r="10" spans="1:15" ht="25.5" customHeight="1" x14ac:dyDescent="0.3">
      <c r="A10" s="34" t="s">
        <v>9</v>
      </c>
      <c r="B10" s="34"/>
      <c r="C10" s="63"/>
      <c r="E10" s="6" t="s">
        <v>10</v>
      </c>
      <c r="F10" s="41"/>
      <c r="G10" s="42"/>
      <c r="K10" s="7" t="s">
        <v>11</v>
      </c>
      <c r="L10" s="43"/>
      <c r="M10" s="44"/>
      <c r="N10" s="45"/>
    </row>
    <row r="11" spans="1:15" ht="15" thickBot="1" x14ac:dyDescent="0.35">
      <c r="A11" s="63"/>
      <c r="B11" s="64"/>
      <c r="C11" s="63"/>
      <c r="E11" s="65"/>
      <c r="F11" s="65"/>
      <c r="G11" s="65"/>
      <c r="K11" s="66"/>
      <c r="L11" s="67"/>
      <c r="M11" s="67"/>
      <c r="N11" s="67"/>
    </row>
    <row r="12" spans="1:15" ht="30.75" customHeight="1" thickBot="1" x14ac:dyDescent="0.35">
      <c r="A12" s="54" t="s">
        <v>12</v>
      </c>
      <c r="B12" s="55"/>
      <c r="C12" s="68"/>
      <c r="D12" s="38" t="s">
        <v>13</v>
      </c>
      <c r="E12" s="39"/>
      <c r="F12" s="39"/>
      <c r="G12" s="40"/>
      <c r="H12" s="5"/>
      <c r="I12" s="69"/>
      <c r="J12" s="69"/>
      <c r="K12" s="66"/>
    </row>
    <row r="13" spans="1:15" ht="15" thickBot="1" x14ac:dyDescent="0.35">
      <c r="A13" s="56"/>
      <c r="B13" s="57"/>
      <c r="C13" s="68"/>
      <c r="D13" s="67"/>
      <c r="E13" s="65"/>
      <c r="F13" s="65"/>
      <c r="G13" s="65"/>
      <c r="K13" s="66"/>
    </row>
    <row r="14" spans="1:15" ht="30" customHeight="1" thickBot="1" x14ac:dyDescent="0.35">
      <c r="A14" s="56"/>
      <c r="B14" s="57"/>
      <c r="C14" s="68"/>
      <c r="D14" s="38" t="s">
        <v>14</v>
      </c>
      <c r="E14" s="39"/>
      <c r="F14" s="39"/>
      <c r="G14" s="40"/>
      <c r="H14" s="5"/>
      <c r="I14" s="69"/>
      <c r="J14" s="69"/>
      <c r="K14" s="66"/>
    </row>
    <row r="15" spans="1:15" ht="18.75" customHeight="1" thickBot="1" x14ac:dyDescent="0.35">
      <c r="A15" s="56"/>
      <c r="B15" s="57"/>
      <c r="C15" s="68"/>
      <c r="E15" s="65"/>
      <c r="F15" s="65"/>
      <c r="G15" s="65"/>
      <c r="K15" s="66"/>
    </row>
    <row r="16" spans="1:15" ht="24" customHeight="1" thickBot="1" x14ac:dyDescent="0.35">
      <c r="A16" s="58"/>
      <c r="B16" s="59"/>
      <c r="C16" s="68"/>
      <c r="D16" s="38" t="s">
        <v>15</v>
      </c>
      <c r="E16" s="39"/>
      <c r="F16" s="39"/>
      <c r="G16" s="40"/>
      <c r="H16" s="5"/>
      <c r="I16" s="69"/>
      <c r="J16" s="69"/>
      <c r="K16" s="66"/>
      <c r="L16" s="67"/>
      <c r="M16" s="67"/>
      <c r="N16" s="67"/>
    </row>
    <row r="17" spans="1:15" x14ac:dyDescent="0.3">
      <c r="A17" s="63"/>
      <c r="B17" s="64"/>
      <c r="C17" s="63"/>
      <c r="E17" s="65"/>
      <c r="F17" s="65"/>
      <c r="G17" s="65"/>
      <c r="K17" s="66"/>
      <c r="L17" s="67"/>
      <c r="M17" s="67"/>
      <c r="N17" s="67"/>
    </row>
    <row r="19" spans="1:15" s="73" customFormat="1" ht="111.75" customHeight="1" x14ac:dyDescent="0.3">
      <c r="A19" s="8" t="s">
        <v>16</v>
      </c>
      <c r="B19" s="8" t="s">
        <v>17</v>
      </c>
      <c r="C19" s="70" t="s">
        <v>18</v>
      </c>
      <c r="D19" s="8" t="s">
        <v>19</v>
      </c>
      <c r="E19" s="8" t="s">
        <v>20</v>
      </c>
      <c r="F19" s="71" t="s">
        <v>21</v>
      </c>
      <c r="G19" s="72" t="s">
        <v>22</v>
      </c>
      <c r="H19" s="9" t="s">
        <v>23</v>
      </c>
      <c r="I19" s="71" t="s">
        <v>24</v>
      </c>
      <c r="J19" s="9" t="s">
        <v>25</v>
      </c>
      <c r="K19" s="9" t="s">
        <v>26</v>
      </c>
      <c r="L19" s="9" t="s">
        <v>27</v>
      </c>
      <c r="M19" s="9" t="s">
        <v>28</v>
      </c>
      <c r="N19" s="9" t="s">
        <v>29</v>
      </c>
      <c r="O19" s="9" t="s">
        <v>30</v>
      </c>
    </row>
    <row r="20" spans="1:15" s="74" customFormat="1" ht="98.4" customHeight="1" x14ac:dyDescent="0.3">
      <c r="A20" s="15">
        <v>1</v>
      </c>
      <c r="B20" s="79" t="s">
        <v>45</v>
      </c>
      <c r="C20" s="19"/>
      <c r="D20" s="81">
        <v>1</v>
      </c>
      <c r="E20" s="81" t="s">
        <v>31</v>
      </c>
      <c r="F20" s="20"/>
      <c r="G20" s="21">
        <v>0</v>
      </c>
      <c r="H20" s="18">
        <f t="shared" ref="H20:H73" si="0">+ROUND(F20*G20,0)</f>
        <v>0</v>
      </c>
      <c r="I20" s="21">
        <v>0</v>
      </c>
      <c r="J20" s="18">
        <f t="shared" ref="J20:J73" si="1">ROUND(F20*I20,0)</f>
        <v>0</v>
      </c>
      <c r="K20" s="18">
        <f t="shared" ref="K20:K73" si="2">ROUND(F20+H20+J20,0)</f>
        <v>0</v>
      </c>
      <c r="L20" s="18">
        <f t="shared" ref="L20:L73" si="3">ROUND(F20*D20,0)</f>
        <v>0</v>
      </c>
      <c r="M20" s="18">
        <f t="shared" ref="M20:M73" si="4">ROUND(L20*G20,0)</f>
        <v>0</v>
      </c>
      <c r="N20" s="18">
        <f t="shared" ref="N20:N73" si="5">ROUND(L20*I20,0)</f>
        <v>0</v>
      </c>
      <c r="O20" s="18">
        <f t="shared" ref="O20:O73" si="6">ROUND(L20+N20+M20,0)</f>
        <v>0</v>
      </c>
    </row>
    <row r="21" spans="1:15" ht="70.8" customHeight="1" x14ac:dyDescent="0.3">
      <c r="A21" s="15">
        <v>2</v>
      </c>
      <c r="B21" s="80" t="s">
        <v>46</v>
      </c>
      <c r="C21" s="12"/>
      <c r="D21" s="81">
        <v>5</v>
      </c>
      <c r="E21" s="81" t="s">
        <v>31</v>
      </c>
      <c r="F21" s="13"/>
      <c r="G21" s="14">
        <v>0</v>
      </c>
      <c r="H21" s="18">
        <f t="shared" si="0"/>
        <v>0</v>
      </c>
      <c r="I21" s="14">
        <v>0</v>
      </c>
      <c r="J21" s="18">
        <f t="shared" si="1"/>
        <v>0</v>
      </c>
      <c r="K21" s="18">
        <f t="shared" si="2"/>
        <v>0</v>
      </c>
      <c r="L21" s="18">
        <f t="shared" si="3"/>
        <v>0</v>
      </c>
      <c r="M21" s="18">
        <f t="shared" si="4"/>
        <v>0</v>
      </c>
      <c r="N21" s="18">
        <f t="shared" si="5"/>
        <v>0</v>
      </c>
      <c r="O21" s="18">
        <f t="shared" si="6"/>
        <v>0</v>
      </c>
    </row>
    <row r="22" spans="1:15" ht="67.2" customHeight="1" x14ac:dyDescent="0.3">
      <c r="A22" s="15">
        <v>3</v>
      </c>
      <c r="B22" s="80" t="s">
        <v>47</v>
      </c>
      <c r="C22" s="12"/>
      <c r="D22" s="81">
        <v>4</v>
      </c>
      <c r="E22" s="81" t="s">
        <v>31</v>
      </c>
      <c r="F22" s="13"/>
      <c r="G22" s="14">
        <v>0</v>
      </c>
      <c r="H22" s="18">
        <f t="shared" si="0"/>
        <v>0</v>
      </c>
      <c r="I22" s="14">
        <v>0</v>
      </c>
      <c r="J22" s="18">
        <f t="shared" si="1"/>
        <v>0</v>
      </c>
      <c r="K22" s="18">
        <f t="shared" si="2"/>
        <v>0</v>
      </c>
      <c r="L22" s="18">
        <f t="shared" si="3"/>
        <v>0</v>
      </c>
      <c r="M22" s="18">
        <f t="shared" si="4"/>
        <v>0</v>
      </c>
      <c r="N22" s="18">
        <f t="shared" si="5"/>
        <v>0</v>
      </c>
      <c r="O22" s="18">
        <f t="shared" si="6"/>
        <v>0</v>
      </c>
    </row>
    <row r="23" spans="1:15" ht="67.2" customHeight="1" x14ac:dyDescent="0.3">
      <c r="A23" s="15">
        <v>4</v>
      </c>
      <c r="B23" s="80" t="s">
        <v>48</v>
      </c>
      <c r="C23" s="12"/>
      <c r="D23" s="81">
        <v>1</v>
      </c>
      <c r="E23" s="81" t="s">
        <v>31</v>
      </c>
      <c r="F23" s="13"/>
      <c r="G23" s="14">
        <v>0</v>
      </c>
      <c r="H23" s="18">
        <f t="shared" si="0"/>
        <v>0</v>
      </c>
      <c r="I23" s="14">
        <v>0</v>
      </c>
      <c r="J23" s="18">
        <f t="shared" si="1"/>
        <v>0</v>
      </c>
      <c r="K23" s="18">
        <f t="shared" si="2"/>
        <v>0</v>
      </c>
      <c r="L23" s="18">
        <f t="shared" si="3"/>
        <v>0</v>
      </c>
      <c r="M23" s="18">
        <f t="shared" si="4"/>
        <v>0</v>
      </c>
      <c r="N23" s="18">
        <f t="shared" si="5"/>
        <v>0</v>
      </c>
      <c r="O23" s="18">
        <f t="shared" si="6"/>
        <v>0</v>
      </c>
    </row>
    <row r="24" spans="1:15" ht="75" customHeight="1" x14ac:dyDescent="0.3">
      <c r="A24" s="15">
        <v>5</v>
      </c>
      <c r="B24" s="80" t="s">
        <v>49</v>
      </c>
      <c r="C24" s="12"/>
      <c r="D24" s="81">
        <v>3</v>
      </c>
      <c r="E24" s="81" t="s">
        <v>31</v>
      </c>
      <c r="F24" s="13"/>
      <c r="G24" s="14">
        <v>0</v>
      </c>
      <c r="H24" s="18">
        <f t="shared" si="0"/>
        <v>0</v>
      </c>
      <c r="I24" s="14">
        <v>0</v>
      </c>
      <c r="J24" s="18">
        <f t="shared" si="1"/>
        <v>0</v>
      </c>
      <c r="K24" s="18">
        <f t="shared" si="2"/>
        <v>0</v>
      </c>
      <c r="L24" s="18">
        <f t="shared" si="3"/>
        <v>0</v>
      </c>
      <c r="M24" s="18">
        <f t="shared" si="4"/>
        <v>0</v>
      </c>
      <c r="N24" s="18">
        <f t="shared" si="5"/>
        <v>0</v>
      </c>
      <c r="O24" s="18">
        <f t="shared" si="6"/>
        <v>0</v>
      </c>
    </row>
    <row r="25" spans="1:15" ht="72" customHeight="1" x14ac:dyDescent="0.3">
      <c r="A25" s="15">
        <v>6</v>
      </c>
      <c r="B25" s="80" t="s">
        <v>50</v>
      </c>
      <c r="C25" s="12"/>
      <c r="D25" s="81">
        <v>1</v>
      </c>
      <c r="E25" s="81" t="s">
        <v>31</v>
      </c>
      <c r="F25" s="13"/>
      <c r="G25" s="14">
        <v>0</v>
      </c>
      <c r="H25" s="18">
        <f t="shared" si="0"/>
        <v>0</v>
      </c>
      <c r="I25" s="14">
        <v>0</v>
      </c>
      <c r="J25" s="18">
        <f t="shared" si="1"/>
        <v>0</v>
      </c>
      <c r="K25" s="18">
        <f t="shared" si="2"/>
        <v>0</v>
      </c>
      <c r="L25" s="18">
        <f t="shared" si="3"/>
        <v>0</v>
      </c>
      <c r="M25" s="18">
        <f t="shared" si="4"/>
        <v>0</v>
      </c>
      <c r="N25" s="18">
        <f t="shared" si="5"/>
        <v>0</v>
      </c>
      <c r="O25" s="18">
        <f t="shared" si="6"/>
        <v>0</v>
      </c>
    </row>
    <row r="26" spans="1:15" ht="63" customHeight="1" x14ac:dyDescent="0.3">
      <c r="A26" s="15">
        <v>7</v>
      </c>
      <c r="B26" s="80" t="s">
        <v>51</v>
      </c>
      <c r="C26" s="12"/>
      <c r="D26" s="81">
        <v>2</v>
      </c>
      <c r="E26" s="81" t="s">
        <v>31</v>
      </c>
      <c r="F26" s="13"/>
      <c r="G26" s="14">
        <v>0</v>
      </c>
      <c r="H26" s="18">
        <f t="shared" si="0"/>
        <v>0</v>
      </c>
      <c r="I26" s="14">
        <v>0</v>
      </c>
      <c r="J26" s="18">
        <f t="shared" si="1"/>
        <v>0</v>
      </c>
      <c r="K26" s="18">
        <f t="shared" si="2"/>
        <v>0</v>
      </c>
      <c r="L26" s="18">
        <f t="shared" si="3"/>
        <v>0</v>
      </c>
      <c r="M26" s="18">
        <f t="shared" si="4"/>
        <v>0</v>
      </c>
      <c r="N26" s="18">
        <f t="shared" si="5"/>
        <v>0</v>
      </c>
      <c r="O26" s="18">
        <f t="shared" si="6"/>
        <v>0</v>
      </c>
    </row>
    <row r="27" spans="1:15" ht="100.2" customHeight="1" x14ac:dyDescent="0.3">
      <c r="A27" s="15">
        <v>8</v>
      </c>
      <c r="B27" s="80" t="s">
        <v>52</v>
      </c>
      <c r="C27" s="12"/>
      <c r="D27" s="81">
        <v>1</v>
      </c>
      <c r="E27" s="81" t="s">
        <v>31</v>
      </c>
      <c r="F27" s="13"/>
      <c r="G27" s="14">
        <v>0</v>
      </c>
      <c r="H27" s="18">
        <f t="shared" si="0"/>
        <v>0</v>
      </c>
      <c r="I27" s="14">
        <v>0</v>
      </c>
      <c r="J27" s="18">
        <f t="shared" si="1"/>
        <v>0</v>
      </c>
      <c r="K27" s="18">
        <f t="shared" si="2"/>
        <v>0</v>
      </c>
      <c r="L27" s="18">
        <f t="shared" si="3"/>
        <v>0</v>
      </c>
      <c r="M27" s="18">
        <f t="shared" si="4"/>
        <v>0</v>
      </c>
      <c r="N27" s="18">
        <f t="shared" si="5"/>
        <v>0</v>
      </c>
      <c r="O27" s="18">
        <f t="shared" si="6"/>
        <v>0</v>
      </c>
    </row>
    <row r="28" spans="1:15" ht="108.6" customHeight="1" x14ac:dyDescent="0.3">
      <c r="A28" s="15">
        <v>9</v>
      </c>
      <c r="B28" s="80" t="s">
        <v>53</v>
      </c>
      <c r="C28" s="12"/>
      <c r="D28" s="81">
        <v>1</v>
      </c>
      <c r="E28" s="81" t="s">
        <v>31</v>
      </c>
      <c r="F28" s="13"/>
      <c r="G28" s="14">
        <v>0</v>
      </c>
      <c r="H28" s="18">
        <f t="shared" si="0"/>
        <v>0</v>
      </c>
      <c r="I28" s="14">
        <v>0</v>
      </c>
      <c r="J28" s="18">
        <f t="shared" si="1"/>
        <v>0</v>
      </c>
      <c r="K28" s="18">
        <f t="shared" si="2"/>
        <v>0</v>
      </c>
      <c r="L28" s="18">
        <f t="shared" si="3"/>
        <v>0</v>
      </c>
      <c r="M28" s="18">
        <f t="shared" si="4"/>
        <v>0</v>
      </c>
      <c r="N28" s="18">
        <f t="shared" si="5"/>
        <v>0</v>
      </c>
      <c r="O28" s="18">
        <f t="shared" si="6"/>
        <v>0</v>
      </c>
    </row>
    <row r="29" spans="1:15" ht="100.2" customHeight="1" x14ac:dyDescent="0.3">
      <c r="A29" s="15">
        <v>10</v>
      </c>
      <c r="B29" s="80" t="s">
        <v>54</v>
      </c>
      <c r="C29" s="12"/>
      <c r="D29" s="81">
        <v>1</v>
      </c>
      <c r="E29" s="81" t="s">
        <v>31</v>
      </c>
      <c r="F29" s="13"/>
      <c r="G29" s="14">
        <v>0</v>
      </c>
      <c r="H29" s="18">
        <f t="shared" si="0"/>
        <v>0</v>
      </c>
      <c r="I29" s="14">
        <v>0</v>
      </c>
      <c r="J29" s="18">
        <f t="shared" si="1"/>
        <v>0</v>
      </c>
      <c r="K29" s="18">
        <f t="shared" si="2"/>
        <v>0</v>
      </c>
      <c r="L29" s="18">
        <f t="shared" si="3"/>
        <v>0</v>
      </c>
      <c r="M29" s="18">
        <f t="shared" si="4"/>
        <v>0</v>
      </c>
      <c r="N29" s="18">
        <f t="shared" si="5"/>
        <v>0</v>
      </c>
      <c r="O29" s="18">
        <f t="shared" si="6"/>
        <v>0</v>
      </c>
    </row>
    <row r="30" spans="1:15" ht="72.599999999999994" customHeight="1" x14ac:dyDescent="0.3">
      <c r="A30" s="15">
        <v>11</v>
      </c>
      <c r="B30" s="80" t="s">
        <v>55</v>
      </c>
      <c r="C30" s="12"/>
      <c r="D30" s="81">
        <v>3</v>
      </c>
      <c r="E30" s="81" t="s">
        <v>31</v>
      </c>
      <c r="F30" s="13"/>
      <c r="G30" s="14">
        <v>0</v>
      </c>
      <c r="H30" s="18">
        <f t="shared" si="0"/>
        <v>0</v>
      </c>
      <c r="I30" s="14">
        <v>0</v>
      </c>
      <c r="J30" s="18">
        <f t="shared" si="1"/>
        <v>0</v>
      </c>
      <c r="K30" s="18">
        <f t="shared" si="2"/>
        <v>0</v>
      </c>
      <c r="L30" s="18">
        <f t="shared" si="3"/>
        <v>0</v>
      </c>
      <c r="M30" s="18">
        <f t="shared" si="4"/>
        <v>0</v>
      </c>
      <c r="N30" s="18">
        <f t="shared" si="5"/>
        <v>0</v>
      </c>
      <c r="O30" s="18">
        <f t="shared" si="6"/>
        <v>0</v>
      </c>
    </row>
    <row r="31" spans="1:15" ht="81.599999999999994" customHeight="1" x14ac:dyDescent="0.3">
      <c r="A31" s="15">
        <v>12</v>
      </c>
      <c r="B31" s="80" t="s">
        <v>56</v>
      </c>
      <c r="C31" s="12"/>
      <c r="D31" s="81">
        <v>5</v>
      </c>
      <c r="E31" s="81" t="s">
        <v>31</v>
      </c>
      <c r="F31" s="13"/>
      <c r="G31" s="14">
        <v>0</v>
      </c>
      <c r="H31" s="18">
        <f t="shared" si="0"/>
        <v>0</v>
      </c>
      <c r="I31" s="14">
        <v>0</v>
      </c>
      <c r="J31" s="18">
        <f t="shared" si="1"/>
        <v>0</v>
      </c>
      <c r="K31" s="18">
        <f t="shared" si="2"/>
        <v>0</v>
      </c>
      <c r="L31" s="18">
        <f t="shared" si="3"/>
        <v>0</v>
      </c>
      <c r="M31" s="18">
        <f t="shared" si="4"/>
        <v>0</v>
      </c>
      <c r="N31" s="18">
        <f t="shared" si="5"/>
        <v>0</v>
      </c>
      <c r="O31" s="18">
        <f t="shared" si="6"/>
        <v>0</v>
      </c>
    </row>
    <row r="32" spans="1:15" ht="51" customHeight="1" x14ac:dyDescent="0.3">
      <c r="A32" s="15">
        <v>13</v>
      </c>
      <c r="B32" s="80" t="s">
        <v>57</v>
      </c>
      <c r="C32" s="12"/>
      <c r="D32" s="81">
        <v>2</v>
      </c>
      <c r="E32" s="81" t="s">
        <v>31</v>
      </c>
      <c r="F32" s="13"/>
      <c r="G32" s="14">
        <v>0</v>
      </c>
      <c r="H32" s="18">
        <f t="shared" si="0"/>
        <v>0</v>
      </c>
      <c r="I32" s="14">
        <v>0</v>
      </c>
      <c r="J32" s="18">
        <f t="shared" si="1"/>
        <v>0</v>
      </c>
      <c r="K32" s="18">
        <f t="shared" si="2"/>
        <v>0</v>
      </c>
      <c r="L32" s="18">
        <f t="shared" si="3"/>
        <v>0</v>
      </c>
      <c r="M32" s="18">
        <f t="shared" si="4"/>
        <v>0</v>
      </c>
      <c r="N32" s="18">
        <f t="shared" si="5"/>
        <v>0</v>
      </c>
      <c r="O32" s="18">
        <f t="shared" si="6"/>
        <v>0</v>
      </c>
    </row>
    <row r="33" spans="1:15" ht="84" customHeight="1" x14ac:dyDescent="0.3">
      <c r="A33" s="15">
        <v>14</v>
      </c>
      <c r="B33" s="80" t="s">
        <v>58</v>
      </c>
      <c r="C33" s="12"/>
      <c r="D33" s="81">
        <v>3</v>
      </c>
      <c r="E33" s="81" t="s">
        <v>31</v>
      </c>
      <c r="F33" s="13"/>
      <c r="G33" s="14">
        <v>0</v>
      </c>
      <c r="H33" s="18">
        <f t="shared" si="0"/>
        <v>0</v>
      </c>
      <c r="I33" s="14">
        <v>0</v>
      </c>
      <c r="J33" s="18">
        <f t="shared" si="1"/>
        <v>0</v>
      </c>
      <c r="K33" s="18">
        <f t="shared" si="2"/>
        <v>0</v>
      </c>
      <c r="L33" s="18">
        <f t="shared" si="3"/>
        <v>0</v>
      </c>
      <c r="M33" s="18">
        <f t="shared" si="4"/>
        <v>0</v>
      </c>
      <c r="N33" s="18">
        <f t="shared" si="5"/>
        <v>0</v>
      </c>
      <c r="O33" s="18">
        <f t="shared" si="6"/>
        <v>0</v>
      </c>
    </row>
    <row r="34" spans="1:15" ht="72" customHeight="1" x14ac:dyDescent="0.3">
      <c r="A34" s="15">
        <v>15</v>
      </c>
      <c r="B34" s="80" t="s">
        <v>59</v>
      </c>
      <c r="C34" s="12"/>
      <c r="D34" s="81">
        <v>2</v>
      </c>
      <c r="E34" s="81" t="s">
        <v>31</v>
      </c>
      <c r="F34" s="13"/>
      <c r="G34" s="14">
        <v>0</v>
      </c>
      <c r="H34" s="18">
        <f t="shared" si="0"/>
        <v>0</v>
      </c>
      <c r="I34" s="14">
        <v>0</v>
      </c>
      <c r="J34" s="18">
        <f t="shared" si="1"/>
        <v>0</v>
      </c>
      <c r="K34" s="18">
        <f t="shared" si="2"/>
        <v>0</v>
      </c>
      <c r="L34" s="18">
        <f t="shared" si="3"/>
        <v>0</v>
      </c>
      <c r="M34" s="18">
        <f t="shared" si="4"/>
        <v>0</v>
      </c>
      <c r="N34" s="18">
        <f t="shared" si="5"/>
        <v>0</v>
      </c>
      <c r="O34" s="18">
        <f t="shared" si="6"/>
        <v>0</v>
      </c>
    </row>
    <row r="35" spans="1:15" ht="67.2" customHeight="1" x14ac:dyDescent="0.3">
      <c r="A35" s="15">
        <v>16</v>
      </c>
      <c r="B35" s="80" t="s">
        <v>60</v>
      </c>
      <c r="C35" s="12"/>
      <c r="D35" s="81">
        <v>8</v>
      </c>
      <c r="E35" s="81" t="s">
        <v>31</v>
      </c>
      <c r="F35" s="13"/>
      <c r="G35" s="14">
        <v>0</v>
      </c>
      <c r="H35" s="18">
        <f t="shared" si="0"/>
        <v>0</v>
      </c>
      <c r="I35" s="14">
        <v>0</v>
      </c>
      <c r="J35" s="18">
        <f t="shared" si="1"/>
        <v>0</v>
      </c>
      <c r="K35" s="18">
        <f t="shared" si="2"/>
        <v>0</v>
      </c>
      <c r="L35" s="18">
        <f t="shared" si="3"/>
        <v>0</v>
      </c>
      <c r="M35" s="18">
        <f t="shared" si="4"/>
        <v>0</v>
      </c>
      <c r="N35" s="18">
        <f t="shared" si="5"/>
        <v>0</v>
      </c>
      <c r="O35" s="18">
        <f t="shared" si="6"/>
        <v>0</v>
      </c>
    </row>
    <row r="36" spans="1:15" ht="37.799999999999997" customHeight="1" x14ac:dyDescent="0.3">
      <c r="A36" s="15">
        <v>17</v>
      </c>
      <c r="B36" s="80" t="s">
        <v>61</v>
      </c>
      <c r="C36" s="12"/>
      <c r="D36" s="81">
        <v>16</v>
      </c>
      <c r="E36" s="81" t="s">
        <v>31</v>
      </c>
      <c r="F36" s="13"/>
      <c r="G36" s="14">
        <v>0</v>
      </c>
      <c r="H36" s="18">
        <f t="shared" si="0"/>
        <v>0</v>
      </c>
      <c r="I36" s="14">
        <v>0</v>
      </c>
      <c r="J36" s="18">
        <f t="shared" si="1"/>
        <v>0</v>
      </c>
      <c r="K36" s="18">
        <f t="shared" si="2"/>
        <v>0</v>
      </c>
      <c r="L36" s="18">
        <f t="shared" si="3"/>
        <v>0</v>
      </c>
      <c r="M36" s="18">
        <f t="shared" si="4"/>
        <v>0</v>
      </c>
      <c r="N36" s="18">
        <f t="shared" si="5"/>
        <v>0</v>
      </c>
      <c r="O36" s="18">
        <f t="shared" si="6"/>
        <v>0</v>
      </c>
    </row>
    <row r="37" spans="1:15" ht="58.8" customHeight="1" x14ac:dyDescent="0.3">
      <c r="A37" s="15">
        <v>18</v>
      </c>
      <c r="B37" s="80" t="s">
        <v>62</v>
      </c>
      <c r="C37" s="12"/>
      <c r="D37" s="81">
        <v>1</v>
      </c>
      <c r="E37" s="81" t="s">
        <v>31</v>
      </c>
      <c r="F37" s="13"/>
      <c r="G37" s="14">
        <v>0</v>
      </c>
      <c r="H37" s="18">
        <f t="shared" si="0"/>
        <v>0</v>
      </c>
      <c r="I37" s="14">
        <v>0</v>
      </c>
      <c r="J37" s="18">
        <f t="shared" si="1"/>
        <v>0</v>
      </c>
      <c r="K37" s="18">
        <f t="shared" si="2"/>
        <v>0</v>
      </c>
      <c r="L37" s="18">
        <f t="shared" si="3"/>
        <v>0</v>
      </c>
      <c r="M37" s="18">
        <f t="shared" si="4"/>
        <v>0</v>
      </c>
      <c r="N37" s="18">
        <f t="shared" si="5"/>
        <v>0</v>
      </c>
      <c r="O37" s="18">
        <f t="shared" si="6"/>
        <v>0</v>
      </c>
    </row>
    <row r="38" spans="1:15" ht="73.8" customHeight="1" x14ac:dyDescent="0.3">
      <c r="A38" s="15">
        <v>19</v>
      </c>
      <c r="B38" s="80" t="s">
        <v>63</v>
      </c>
      <c r="C38" s="12"/>
      <c r="D38" s="81">
        <v>2</v>
      </c>
      <c r="E38" s="81" t="s">
        <v>31</v>
      </c>
      <c r="F38" s="13"/>
      <c r="G38" s="14">
        <v>0</v>
      </c>
      <c r="H38" s="18">
        <f t="shared" si="0"/>
        <v>0</v>
      </c>
      <c r="I38" s="14">
        <v>0</v>
      </c>
      <c r="J38" s="18">
        <f t="shared" si="1"/>
        <v>0</v>
      </c>
      <c r="K38" s="18">
        <f t="shared" si="2"/>
        <v>0</v>
      </c>
      <c r="L38" s="18">
        <f t="shared" si="3"/>
        <v>0</v>
      </c>
      <c r="M38" s="18">
        <f t="shared" si="4"/>
        <v>0</v>
      </c>
      <c r="N38" s="18">
        <f t="shared" si="5"/>
        <v>0</v>
      </c>
      <c r="O38" s="18">
        <f t="shared" si="6"/>
        <v>0</v>
      </c>
    </row>
    <row r="39" spans="1:15" ht="79.2" customHeight="1" x14ac:dyDescent="0.3">
      <c r="A39" s="15">
        <v>20</v>
      </c>
      <c r="B39" s="80" t="s">
        <v>64</v>
      </c>
      <c r="C39" s="12"/>
      <c r="D39" s="81">
        <v>6</v>
      </c>
      <c r="E39" s="81" t="s">
        <v>31</v>
      </c>
      <c r="F39" s="13"/>
      <c r="G39" s="14">
        <v>0</v>
      </c>
      <c r="H39" s="18">
        <f t="shared" si="0"/>
        <v>0</v>
      </c>
      <c r="I39" s="14">
        <v>0</v>
      </c>
      <c r="J39" s="18">
        <f t="shared" si="1"/>
        <v>0</v>
      </c>
      <c r="K39" s="18">
        <f t="shared" si="2"/>
        <v>0</v>
      </c>
      <c r="L39" s="18">
        <f t="shared" si="3"/>
        <v>0</v>
      </c>
      <c r="M39" s="18">
        <f t="shared" si="4"/>
        <v>0</v>
      </c>
      <c r="N39" s="18">
        <f t="shared" si="5"/>
        <v>0</v>
      </c>
      <c r="O39" s="18">
        <f t="shared" si="6"/>
        <v>0</v>
      </c>
    </row>
    <row r="40" spans="1:15" ht="77.400000000000006" customHeight="1" x14ac:dyDescent="0.3">
      <c r="A40" s="15">
        <v>21</v>
      </c>
      <c r="B40" s="80" t="s">
        <v>65</v>
      </c>
      <c r="C40" s="12"/>
      <c r="D40" s="81">
        <v>4</v>
      </c>
      <c r="E40" s="81" t="s">
        <v>31</v>
      </c>
      <c r="F40" s="13"/>
      <c r="G40" s="14">
        <v>0</v>
      </c>
      <c r="H40" s="18">
        <f t="shared" si="0"/>
        <v>0</v>
      </c>
      <c r="I40" s="14">
        <v>0</v>
      </c>
      <c r="J40" s="18">
        <f t="shared" si="1"/>
        <v>0</v>
      </c>
      <c r="K40" s="18">
        <f t="shared" si="2"/>
        <v>0</v>
      </c>
      <c r="L40" s="18">
        <f t="shared" si="3"/>
        <v>0</v>
      </c>
      <c r="M40" s="18">
        <f t="shared" si="4"/>
        <v>0</v>
      </c>
      <c r="N40" s="18">
        <f t="shared" si="5"/>
        <v>0</v>
      </c>
      <c r="O40" s="18">
        <f t="shared" si="6"/>
        <v>0</v>
      </c>
    </row>
    <row r="41" spans="1:15" ht="65.400000000000006" customHeight="1" x14ac:dyDescent="0.3">
      <c r="A41" s="15">
        <v>22</v>
      </c>
      <c r="B41" s="80" t="s">
        <v>66</v>
      </c>
      <c r="C41" s="12"/>
      <c r="D41" s="81">
        <v>4</v>
      </c>
      <c r="E41" s="81" t="s">
        <v>31</v>
      </c>
      <c r="F41" s="13"/>
      <c r="G41" s="14">
        <v>0</v>
      </c>
      <c r="H41" s="18">
        <f t="shared" si="0"/>
        <v>0</v>
      </c>
      <c r="I41" s="14">
        <v>0</v>
      </c>
      <c r="J41" s="18">
        <f t="shared" si="1"/>
        <v>0</v>
      </c>
      <c r="K41" s="18">
        <f t="shared" si="2"/>
        <v>0</v>
      </c>
      <c r="L41" s="18">
        <f t="shared" si="3"/>
        <v>0</v>
      </c>
      <c r="M41" s="18">
        <f t="shared" si="4"/>
        <v>0</v>
      </c>
      <c r="N41" s="18">
        <f t="shared" si="5"/>
        <v>0</v>
      </c>
      <c r="O41" s="18">
        <f t="shared" si="6"/>
        <v>0</v>
      </c>
    </row>
    <row r="42" spans="1:15" ht="61.8" customHeight="1" x14ac:dyDescent="0.3">
      <c r="A42" s="15">
        <v>23</v>
      </c>
      <c r="B42" s="80" t="s">
        <v>67</v>
      </c>
      <c r="C42" s="12"/>
      <c r="D42" s="81">
        <v>4</v>
      </c>
      <c r="E42" s="81" t="s">
        <v>31</v>
      </c>
      <c r="F42" s="13"/>
      <c r="G42" s="14">
        <v>0</v>
      </c>
      <c r="H42" s="18">
        <f t="shared" si="0"/>
        <v>0</v>
      </c>
      <c r="I42" s="14">
        <v>0</v>
      </c>
      <c r="J42" s="18">
        <f t="shared" si="1"/>
        <v>0</v>
      </c>
      <c r="K42" s="18">
        <f t="shared" si="2"/>
        <v>0</v>
      </c>
      <c r="L42" s="18">
        <f t="shared" si="3"/>
        <v>0</v>
      </c>
      <c r="M42" s="18">
        <f t="shared" si="4"/>
        <v>0</v>
      </c>
      <c r="N42" s="18">
        <f t="shared" si="5"/>
        <v>0</v>
      </c>
      <c r="O42" s="18">
        <f t="shared" si="6"/>
        <v>0</v>
      </c>
    </row>
    <row r="43" spans="1:15" ht="73.8" customHeight="1" x14ac:dyDescent="0.3">
      <c r="A43" s="15">
        <v>24</v>
      </c>
      <c r="B43" s="80" t="s">
        <v>68</v>
      </c>
      <c r="C43" s="12"/>
      <c r="D43" s="81">
        <v>3</v>
      </c>
      <c r="E43" s="81" t="s">
        <v>31</v>
      </c>
      <c r="F43" s="13"/>
      <c r="G43" s="14">
        <v>0</v>
      </c>
      <c r="H43" s="18">
        <f t="shared" si="0"/>
        <v>0</v>
      </c>
      <c r="I43" s="14">
        <v>0</v>
      </c>
      <c r="J43" s="18">
        <f t="shared" si="1"/>
        <v>0</v>
      </c>
      <c r="K43" s="18">
        <f t="shared" si="2"/>
        <v>0</v>
      </c>
      <c r="L43" s="18">
        <f t="shared" si="3"/>
        <v>0</v>
      </c>
      <c r="M43" s="18">
        <f t="shared" si="4"/>
        <v>0</v>
      </c>
      <c r="N43" s="18">
        <f t="shared" si="5"/>
        <v>0</v>
      </c>
      <c r="O43" s="18">
        <f t="shared" si="6"/>
        <v>0</v>
      </c>
    </row>
    <row r="44" spans="1:15" ht="37.799999999999997" customHeight="1" x14ac:dyDescent="0.3">
      <c r="A44" s="15">
        <v>25</v>
      </c>
      <c r="B44" s="80" t="s">
        <v>69</v>
      </c>
      <c r="C44" s="12"/>
      <c r="D44" s="81">
        <v>6</v>
      </c>
      <c r="E44" s="81" t="s">
        <v>31</v>
      </c>
      <c r="F44" s="13"/>
      <c r="G44" s="14">
        <v>0</v>
      </c>
      <c r="H44" s="18">
        <f t="shared" si="0"/>
        <v>0</v>
      </c>
      <c r="I44" s="14">
        <v>0</v>
      </c>
      <c r="J44" s="18">
        <f t="shared" si="1"/>
        <v>0</v>
      </c>
      <c r="K44" s="18">
        <f t="shared" si="2"/>
        <v>0</v>
      </c>
      <c r="L44" s="18">
        <f t="shared" si="3"/>
        <v>0</v>
      </c>
      <c r="M44" s="18">
        <f t="shared" si="4"/>
        <v>0</v>
      </c>
      <c r="N44" s="18">
        <f t="shared" si="5"/>
        <v>0</v>
      </c>
      <c r="O44" s="18">
        <f t="shared" si="6"/>
        <v>0</v>
      </c>
    </row>
    <row r="45" spans="1:15" ht="33.6" customHeight="1" x14ac:dyDescent="0.3">
      <c r="A45" s="15">
        <v>26</v>
      </c>
      <c r="B45" s="80" t="s">
        <v>70</v>
      </c>
      <c r="C45" s="12"/>
      <c r="D45" s="81">
        <v>6</v>
      </c>
      <c r="E45" s="81" t="s">
        <v>31</v>
      </c>
      <c r="F45" s="13"/>
      <c r="G45" s="14">
        <v>0</v>
      </c>
      <c r="H45" s="18">
        <f t="shared" si="0"/>
        <v>0</v>
      </c>
      <c r="I45" s="14">
        <v>0</v>
      </c>
      <c r="J45" s="18">
        <f t="shared" si="1"/>
        <v>0</v>
      </c>
      <c r="K45" s="18">
        <f t="shared" si="2"/>
        <v>0</v>
      </c>
      <c r="L45" s="18">
        <f t="shared" si="3"/>
        <v>0</v>
      </c>
      <c r="M45" s="18">
        <f t="shared" si="4"/>
        <v>0</v>
      </c>
      <c r="N45" s="18">
        <f t="shared" si="5"/>
        <v>0</v>
      </c>
      <c r="O45" s="18">
        <f t="shared" si="6"/>
        <v>0</v>
      </c>
    </row>
    <row r="46" spans="1:15" ht="27" customHeight="1" x14ac:dyDescent="0.3">
      <c r="A46" s="15">
        <v>27</v>
      </c>
      <c r="B46" s="80" t="s">
        <v>71</v>
      </c>
      <c r="C46" s="12"/>
      <c r="D46" s="81">
        <v>6</v>
      </c>
      <c r="E46" s="81" t="s">
        <v>31</v>
      </c>
      <c r="F46" s="13"/>
      <c r="G46" s="14">
        <v>0</v>
      </c>
      <c r="H46" s="18">
        <f t="shared" si="0"/>
        <v>0</v>
      </c>
      <c r="I46" s="14">
        <v>0</v>
      </c>
      <c r="J46" s="18">
        <f t="shared" si="1"/>
        <v>0</v>
      </c>
      <c r="K46" s="18">
        <f t="shared" si="2"/>
        <v>0</v>
      </c>
      <c r="L46" s="18">
        <f t="shared" si="3"/>
        <v>0</v>
      </c>
      <c r="M46" s="18">
        <f t="shared" si="4"/>
        <v>0</v>
      </c>
      <c r="N46" s="18">
        <f t="shared" si="5"/>
        <v>0</v>
      </c>
      <c r="O46" s="18">
        <f t="shared" si="6"/>
        <v>0</v>
      </c>
    </row>
    <row r="47" spans="1:15" ht="33.6" customHeight="1" x14ac:dyDescent="0.3">
      <c r="A47" s="15">
        <v>28</v>
      </c>
      <c r="B47" s="80" t="s">
        <v>72</v>
      </c>
      <c r="C47" s="12"/>
      <c r="D47" s="81">
        <v>6</v>
      </c>
      <c r="E47" s="81" t="s">
        <v>31</v>
      </c>
      <c r="F47" s="13"/>
      <c r="G47" s="14">
        <v>0</v>
      </c>
      <c r="H47" s="18">
        <f t="shared" si="0"/>
        <v>0</v>
      </c>
      <c r="I47" s="14">
        <v>0</v>
      </c>
      <c r="J47" s="18">
        <f t="shared" si="1"/>
        <v>0</v>
      </c>
      <c r="K47" s="18">
        <f t="shared" si="2"/>
        <v>0</v>
      </c>
      <c r="L47" s="18">
        <f t="shared" si="3"/>
        <v>0</v>
      </c>
      <c r="M47" s="18">
        <f t="shared" si="4"/>
        <v>0</v>
      </c>
      <c r="N47" s="18">
        <f t="shared" si="5"/>
        <v>0</v>
      </c>
      <c r="O47" s="18">
        <f t="shared" si="6"/>
        <v>0</v>
      </c>
    </row>
    <row r="48" spans="1:15" ht="37.799999999999997" customHeight="1" x14ac:dyDescent="0.3">
      <c r="A48" s="15">
        <v>29</v>
      </c>
      <c r="B48" s="80" t="s">
        <v>73</v>
      </c>
      <c r="C48" s="12"/>
      <c r="D48" s="81">
        <v>6</v>
      </c>
      <c r="E48" s="81" t="s">
        <v>31</v>
      </c>
      <c r="F48" s="13"/>
      <c r="G48" s="14">
        <v>0</v>
      </c>
      <c r="H48" s="18">
        <f t="shared" si="0"/>
        <v>0</v>
      </c>
      <c r="I48" s="14">
        <v>0</v>
      </c>
      <c r="J48" s="18">
        <f t="shared" si="1"/>
        <v>0</v>
      </c>
      <c r="K48" s="18">
        <f t="shared" si="2"/>
        <v>0</v>
      </c>
      <c r="L48" s="18">
        <f t="shared" si="3"/>
        <v>0</v>
      </c>
      <c r="M48" s="18">
        <f t="shared" si="4"/>
        <v>0</v>
      </c>
      <c r="N48" s="18">
        <f t="shared" si="5"/>
        <v>0</v>
      </c>
      <c r="O48" s="18">
        <f t="shared" si="6"/>
        <v>0</v>
      </c>
    </row>
    <row r="49" spans="1:15" ht="29.4" customHeight="1" x14ac:dyDescent="0.3">
      <c r="A49" s="15">
        <v>30</v>
      </c>
      <c r="B49" s="80" t="s">
        <v>74</v>
      </c>
      <c r="C49" s="12"/>
      <c r="D49" s="81">
        <v>4</v>
      </c>
      <c r="E49" s="81" t="s">
        <v>31</v>
      </c>
      <c r="F49" s="13"/>
      <c r="G49" s="14">
        <v>0</v>
      </c>
      <c r="H49" s="18">
        <f t="shared" si="0"/>
        <v>0</v>
      </c>
      <c r="I49" s="14">
        <v>0</v>
      </c>
      <c r="J49" s="18">
        <f t="shared" si="1"/>
        <v>0</v>
      </c>
      <c r="K49" s="18">
        <f t="shared" si="2"/>
        <v>0</v>
      </c>
      <c r="L49" s="18">
        <f t="shared" si="3"/>
        <v>0</v>
      </c>
      <c r="M49" s="18">
        <f t="shared" si="4"/>
        <v>0</v>
      </c>
      <c r="N49" s="18">
        <f t="shared" si="5"/>
        <v>0</v>
      </c>
      <c r="O49" s="18">
        <f t="shared" si="6"/>
        <v>0</v>
      </c>
    </row>
    <row r="50" spans="1:15" ht="32.4" customHeight="1" x14ac:dyDescent="0.3">
      <c r="A50" s="15">
        <v>31</v>
      </c>
      <c r="B50" s="80" t="s">
        <v>75</v>
      </c>
      <c r="C50" s="12"/>
      <c r="D50" s="81">
        <v>4</v>
      </c>
      <c r="E50" s="81" t="s">
        <v>31</v>
      </c>
      <c r="F50" s="13"/>
      <c r="G50" s="14">
        <v>0</v>
      </c>
      <c r="H50" s="18">
        <f t="shared" si="0"/>
        <v>0</v>
      </c>
      <c r="I50" s="14">
        <v>0</v>
      </c>
      <c r="J50" s="18">
        <f t="shared" si="1"/>
        <v>0</v>
      </c>
      <c r="K50" s="18">
        <f t="shared" si="2"/>
        <v>0</v>
      </c>
      <c r="L50" s="18">
        <f t="shared" si="3"/>
        <v>0</v>
      </c>
      <c r="M50" s="18">
        <f t="shared" si="4"/>
        <v>0</v>
      </c>
      <c r="N50" s="18">
        <f t="shared" si="5"/>
        <v>0</v>
      </c>
      <c r="O50" s="18">
        <f t="shared" si="6"/>
        <v>0</v>
      </c>
    </row>
    <row r="51" spans="1:15" ht="28.2" customHeight="1" x14ac:dyDescent="0.3">
      <c r="A51" s="15">
        <v>32</v>
      </c>
      <c r="B51" s="80" t="s">
        <v>76</v>
      </c>
      <c r="C51" s="12"/>
      <c r="D51" s="81">
        <v>4</v>
      </c>
      <c r="E51" s="81" t="s">
        <v>31</v>
      </c>
      <c r="F51" s="13"/>
      <c r="G51" s="14">
        <v>0</v>
      </c>
      <c r="H51" s="18">
        <f t="shared" si="0"/>
        <v>0</v>
      </c>
      <c r="I51" s="14">
        <v>0</v>
      </c>
      <c r="J51" s="18">
        <f t="shared" si="1"/>
        <v>0</v>
      </c>
      <c r="K51" s="18">
        <f t="shared" si="2"/>
        <v>0</v>
      </c>
      <c r="L51" s="18">
        <f t="shared" si="3"/>
        <v>0</v>
      </c>
      <c r="M51" s="18">
        <f t="shared" si="4"/>
        <v>0</v>
      </c>
      <c r="N51" s="18">
        <f t="shared" si="5"/>
        <v>0</v>
      </c>
      <c r="O51" s="18">
        <f t="shared" si="6"/>
        <v>0</v>
      </c>
    </row>
    <row r="52" spans="1:15" ht="52.2" customHeight="1" x14ac:dyDescent="0.3">
      <c r="A52" s="15">
        <v>33</v>
      </c>
      <c r="B52" s="80" t="s">
        <v>77</v>
      </c>
      <c r="C52" s="12"/>
      <c r="D52" s="81">
        <v>4</v>
      </c>
      <c r="E52" s="81" t="s">
        <v>31</v>
      </c>
      <c r="F52" s="13"/>
      <c r="G52" s="14">
        <v>0</v>
      </c>
      <c r="H52" s="18">
        <f t="shared" si="0"/>
        <v>0</v>
      </c>
      <c r="I52" s="14">
        <v>0</v>
      </c>
      <c r="J52" s="18">
        <f t="shared" si="1"/>
        <v>0</v>
      </c>
      <c r="K52" s="18">
        <f t="shared" si="2"/>
        <v>0</v>
      </c>
      <c r="L52" s="18">
        <f t="shared" si="3"/>
        <v>0</v>
      </c>
      <c r="M52" s="18">
        <f t="shared" si="4"/>
        <v>0</v>
      </c>
      <c r="N52" s="18">
        <f t="shared" si="5"/>
        <v>0</v>
      </c>
      <c r="O52" s="18">
        <f t="shared" si="6"/>
        <v>0</v>
      </c>
    </row>
    <row r="53" spans="1:15" ht="52.2" customHeight="1" x14ac:dyDescent="0.3">
      <c r="A53" s="15">
        <v>34</v>
      </c>
      <c r="B53" s="80" t="s">
        <v>78</v>
      </c>
      <c r="C53" s="12"/>
      <c r="D53" s="81">
        <v>4</v>
      </c>
      <c r="E53" s="81" t="s">
        <v>31</v>
      </c>
      <c r="F53" s="13"/>
      <c r="G53" s="14">
        <v>0</v>
      </c>
      <c r="H53" s="18">
        <f t="shared" si="0"/>
        <v>0</v>
      </c>
      <c r="I53" s="14">
        <v>0</v>
      </c>
      <c r="J53" s="18">
        <f t="shared" si="1"/>
        <v>0</v>
      </c>
      <c r="K53" s="18">
        <f t="shared" si="2"/>
        <v>0</v>
      </c>
      <c r="L53" s="18">
        <f t="shared" si="3"/>
        <v>0</v>
      </c>
      <c r="M53" s="18">
        <f t="shared" si="4"/>
        <v>0</v>
      </c>
      <c r="N53" s="18">
        <f t="shared" si="5"/>
        <v>0</v>
      </c>
      <c r="O53" s="18">
        <f t="shared" si="6"/>
        <v>0</v>
      </c>
    </row>
    <row r="54" spans="1:15" ht="37.200000000000003" customHeight="1" x14ac:dyDescent="0.3">
      <c r="A54" s="15">
        <v>35</v>
      </c>
      <c r="B54" s="80" t="s">
        <v>79</v>
      </c>
      <c r="C54" s="12"/>
      <c r="D54" s="81">
        <v>4</v>
      </c>
      <c r="E54" s="81" t="s">
        <v>31</v>
      </c>
      <c r="F54" s="13"/>
      <c r="G54" s="14">
        <v>0</v>
      </c>
      <c r="H54" s="18">
        <f t="shared" si="0"/>
        <v>0</v>
      </c>
      <c r="I54" s="14">
        <v>0</v>
      </c>
      <c r="J54" s="18">
        <f t="shared" si="1"/>
        <v>0</v>
      </c>
      <c r="K54" s="18">
        <f t="shared" si="2"/>
        <v>0</v>
      </c>
      <c r="L54" s="18">
        <f t="shared" si="3"/>
        <v>0</v>
      </c>
      <c r="M54" s="18">
        <f t="shared" si="4"/>
        <v>0</v>
      </c>
      <c r="N54" s="18">
        <f t="shared" si="5"/>
        <v>0</v>
      </c>
      <c r="O54" s="18">
        <f t="shared" si="6"/>
        <v>0</v>
      </c>
    </row>
    <row r="55" spans="1:15" ht="45.6" customHeight="1" x14ac:dyDescent="0.3">
      <c r="A55" s="15">
        <v>36</v>
      </c>
      <c r="B55" s="80" t="s">
        <v>80</v>
      </c>
      <c r="C55" s="12"/>
      <c r="D55" s="81">
        <v>2</v>
      </c>
      <c r="E55" s="81" t="s">
        <v>31</v>
      </c>
      <c r="F55" s="13"/>
      <c r="G55" s="14">
        <v>0</v>
      </c>
      <c r="H55" s="18">
        <f t="shared" si="0"/>
        <v>0</v>
      </c>
      <c r="I55" s="14">
        <v>0</v>
      </c>
      <c r="J55" s="18">
        <f t="shared" si="1"/>
        <v>0</v>
      </c>
      <c r="K55" s="18">
        <f t="shared" si="2"/>
        <v>0</v>
      </c>
      <c r="L55" s="18">
        <f t="shared" si="3"/>
        <v>0</v>
      </c>
      <c r="M55" s="18">
        <f t="shared" si="4"/>
        <v>0</v>
      </c>
      <c r="N55" s="18">
        <f t="shared" si="5"/>
        <v>0</v>
      </c>
      <c r="O55" s="18">
        <f t="shared" si="6"/>
        <v>0</v>
      </c>
    </row>
    <row r="56" spans="1:15" ht="63" customHeight="1" x14ac:dyDescent="0.3">
      <c r="A56" s="15">
        <v>37</v>
      </c>
      <c r="B56" s="80" t="s">
        <v>81</v>
      </c>
      <c r="C56" s="12"/>
      <c r="D56" s="81">
        <v>2</v>
      </c>
      <c r="E56" s="81" t="s">
        <v>31</v>
      </c>
      <c r="F56" s="13"/>
      <c r="G56" s="14">
        <v>0</v>
      </c>
      <c r="H56" s="18">
        <f t="shared" si="0"/>
        <v>0</v>
      </c>
      <c r="I56" s="14">
        <v>0</v>
      </c>
      <c r="J56" s="18">
        <f t="shared" si="1"/>
        <v>0</v>
      </c>
      <c r="K56" s="18">
        <f t="shared" si="2"/>
        <v>0</v>
      </c>
      <c r="L56" s="18">
        <f t="shared" si="3"/>
        <v>0</v>
      </c>
      <c r="M56" s="18">
        <f t="shared" si="4"/>
        <v>0</v>
      </c>
      <c r="N56" s="18">
        <f t="shared" si="5"/>
        <v>0</v>
      </c>
      <c r="O56" s="18">
        <f t="shared" si="6"/>
        <v>0</v>
      </c>
    </row>
    <row r="57" spans="1:15" ht="60" customHeight="1" x14ac:dyDescent="0.3">
      <c r="A57" s="15">
        <v>38</v>
      </c>
      <c r="B57" s="80" t="s">
        <v>82</v>
      </c>
      <c r="C57" s="12"/>
      <c r="D57" s="81">
        <v>2</v>
      </c>
      <c r="E57" s="81" t="s">
        <v>31</v>
      </c>
      <c r="F57" s="13"/>
      <c r="G57" s="14">
        <v>0</v>
      </c>
      <c r="H57" s="18">
        <f t="shared" si="0"/>
        <v>0</v>
      </c>
      <c r="I57" s="14">
        <v>0</v>
      </c>
      <c r="J57" s="18">
        <f t="shared" si="1"/>
        <v>0</v>
      </c>
      <c r="K57" s="18">
        <f t="shared" si="2"/>
        <v>0</v>
      </c>
      <c r="L57" s="18">
        <f t="shared" si="3"/>
        <v>0</v>
      </c>
      <c r="M57" s="18">
        <f t="shared" si="4"/>
        <v>0</v>
      </c>
      <c r="N57" s="18">
        <f t="shared" si="5"/>
        <v>0</v>
      </c>
      <c r="O57" s="18">
        <f t="shared" si="6"/>
        <v>0</v>
      </c>
    </row>
    <row r="58" spans="1:15" ht="41.4" customHeight="1" x14ac:dyDescent="0.3">
      <c r="A58" s="15">
        <v>39</v>
      </c>
      <c r="B58" s="80" t="s">
        <v>83</v>
      </c>
      <c r="C58" s="12"/>
      <c r="D58" s="81">
        <v>10</v>
      </c>
      <c r="E58" s="81" t="s">
        <v>31</v>
      </c>
      <c r="F58" s="13"/>
      <c r="G58" s="14">
        <v>0</v>
      </c>
      <c r="H58" s="18">
        <f t="shared" si="0"/>
        <v>0</v>
      </c>
      <c r="I58" s="14">
        <v>0</v>
      </c>
      <c r="J58" s="18">
        <f t="shared" si="1"/>
        <v>0</v>
      </c>
      <c r="K58" s="18">
        <f t="shared" si="2"/>
        <v>0</v>
      </c>
      <c r="L58" s="18">
        <f t="shared" si="3"/>
        <v>0</v>
      </c>
      <c r="M58" s="18">
        <f t="shared" si="4"/>
        <v>0</v>
      </c>
      <c r="N58" s="18">
        <f t="shared" si="5"/>
        <v>0</v>
      </c>
      <c r="O58" s="18">
        <f t="shared" si="6"/>
        <v>0</v>
      </c>
    </row>
    <row r="59" spans="1:15" ht="52.2" customHeight="1" x14ac:dyDescent="0.3">
      <c r="A59" s="15">
        <v>40</v>
      </c>
      <c r="B59" s="80" t="s">
        <v>84</v>
      </c>
      <c r="C59" s="12"/>
      <c r="D59" s="81">
        <v>10</v>
      </c>
      <c r="E59" s="81" t="s">
        <v>31</v>
      </c>
      <c r="F59" s="13"/>
      <c r="G59" s="14">
        <v>0</v>
      </c>
      <c r="H59" s="18">
        <f t="shared" si="0"/>
        <v>0</v>
      </c>
      <c r="I59" s="14">
        <v>0</v>
      </c>
      <c r="J59" s="18">
        <f t="shared" si="1"/>
        <v>0</v>
      </c>
      <c r="K59" s="18">
        <f t="shared" si="2"/>
        <v>0</v>
      </c>
      <c r="L59" s="18">
        <f t="shared" si="3"/>
        <v>0</v>
      </c>
      <c r="M59" s="18">
        <f t="shared" si="4"/>
        <v>0</v>
      </c>
      <c r="N59" s="18">
        <f t="shared" si="5"/>
        <v>0</v>
      </c>
      <c r="O59" s="18">
        <f t="shared" si="6"/>
        <v>0</v>
      </c>
    </row>
    <row r="60" spans="1:15" ht="44.4" customHeight="1" x14ac:dyDescent="0.3">
      <c r="A60" s="15">
        <v>41</v>
      </c>
      <c r="B60" s="80" t="s">
        <v>85</v>
      </c>
      <c r="C60" s="12"/>
      <c r="D60" s="81">
        <v>10</v>
      </c>
      <c r="E60" s="81" t="s">
        <v>31</v>
      </c>
      <c r="F60" s="13"/>
      <c r="G60" s="14">
        <v>0</v>
      </c>
      <c r="H60" s="18">
        <f t="shared" si="0"/>
        <v>0</v>
      </c>
      <c r="I60" s="14">
        <v>0</v>
      </c>
      <c r="J60" s="18">
        <f t="shared" si="1"/>
        <v>0</v>
      </c>
      <c r="K60" s="18">
        <f t="shared" si="2"/>
        <v>0</v>
      </c>
      <c r="L60" s="18">
        <f t="shared" si="3"/>
        <v>0</v>
      </c>
      <c r="M60" s="18">
        <f t="shared" si="4"/>
        <v>0</v>
      </c>
      <c r="N60" s="18">
        <f t="shared" si="5"/>
        <v>0</v>
      </c>
      <c r="O60" s="18">
        <f t="shared" si="6"/>
        <v>0</v>
      </c>
    </row>
    <row r="61" spans="1:15" ht="45.6" customHeight="1" x14ac:dyDescent="0.3">
      <c r="A61" s="15">
        <v>42</v>
      </c>
      <c r="B61" s="80" t="s">
        <v>86</v>
      </c>
      <c r="C61" s="12"/>
      <c r="D61" s="81">
        <v>10</v>
      </c>
      <c r="E61" s="81" t="s">
        <v>31</v>
      </c>
      <c r="F61" s="13"/>
      <c r="G61" s="14">
        <v>0</v>
      </c>
      <c r="H61" s="18">
        <f t="shared" si="0"/>
        <v>0</v>
      </c>
      <c r="I61" s="14">
        <v>0</v>
      </c>
      <c r="J61" s="18">
        <f t="shared" si="1"/>
        <v>0</v>
      </c>
      <c r="K61" s="18">
        <f t="shared" si="2"/>
        <v>0</v>
      </c>
      <c r="L61" s="18">
        <f t="shared" si="3"/>
        <v>0</v>
      </c>
      <c r="M61" s="18">
        <f t="shared" si="4"/>
        <v>0</v>
      </c>
      <c r="N61" s="18">
        <f t="shared" si="5"/>
        <v>0</v>
      </c>
      <c r="O61" s="18">
        <f t="shared" si="6"/>
        <v>0</v>
      </c>
    </row>
    <row r="62" spans="1:15" ht="45.6" customHeight="1" x14ac:dyDescent="0.3">
      <c r="A62" s="15">
        <v>43</v>
      </c>
      <c r="B62" s="80" t="s">
        <v>87</v>
      </c>
      <c r="C62" s="12"/>
      <c r="D62" s="81">
        <v>8</v>
      </c>
      <c r="E62" s="81" t="s">
        <v>31</v>
      </c>
      <c r="F62" s="13"/>
      <c r="G62" s="14">
        <v>0</v>
      </c>
      <c r="H62" s="18">
        <f t="shared" si="0"/>
        <v>0</v>
      </c>
      <c r="I62" s="14">
        <v>0</v>
      </c>
      <c r="J62" s="18">
        <f t="shared" si="1"/>
        <v>0</v>
      </c>
      <c r="K62" s="18">
        <f t="shared" si="2"/>
        <v>0</v>
      </c>
      <c r="L62" s="18">
        <f t="shared" si="3"/>
        <v>0</v>
      </c>
      <c r="M62" s="18">
        <f t="shared" si="4"/>
        <v>0</v>
      </c>
      <c r="N62" s="18">
        <f t="shared" si="5"/>
        <v>0</v>
      </c>
      <c r="O62" s="18">
        <f t="shared" si="6"/>
        <v>0</v>
      </c>
    </row>
    <row r="63" spans="1:15" ht="82.8" customHeight="1" x14ac:dyDescent="0.3">
      <c r="A63" s="15">
        <v>44</v>
      </c>
      <c r="B63" s="80" t="s">
        <v>88</v>
      </c>
      <c r="C63" s="12"/>
      <c r="D63" s="81">
        <v>4</v>
      </c>
      <c r="E63" s="81" t="s">
        <v>31</v>
      </c>
      <c r="F63" s="13"/>
      <c r="G63" s="14">
        <v>0</v>
      </c>
      <c r="H63" s="18">
        <f t="shared" si="0"/>
        <v>0</v>
      </c>
      <c r="I63" s="14">
        <v>0</v>
      </c>
      <c r="J63" s="18">
        <f t="shared" si="1"/>
        <v>0</v>
      </c>
      <c r="K63" s="18">
        <f t="shared" si="2"/>
        <v>0</v>
      </c>
      <c r="L63" s="18">
        <f t="shared" si="3"/>
        <v>0</v>
      </c>
      <c r="M63" s="18">
        <f t="shared" si="4"/>
        <v>0</v>
      </c>
      <c r="N63" s="18">
        <f t="shared" si="5"/>
        <v>0</v>
      </c>
      <c r="O63" s="18">
        <f t="shared" si="6"/>
        <v>0</v>
      </c>
    </row>
    <row r="64" spans="1:15" ht="87" customHeight="1" x14ac:dyDescent="0.3">
      <c r="A64" s="15">
        <v>45</v>
      </c>
      <c r="B64" s="80" t="s">
        <v>89</v>
      </c>
      <c r="C64" s="12"/>
      <c r="D64" s="81">
        <v>1</v>
      </c>
      <c r="E64" s="81" t="s">
        <v>31</v>
      </c>
      <c r="F64" s="13"/>
      <c r="G64" s="14">
        <v>0</v>
      </c>
      <c r="H64" s="18">
        <f t="shared" si="0"/>
        <v>0</v>
      </c>
      <c r="I64" s="14">
        <v>0</v>
      </c>
      <c r="J64" s="18">
        <f t="shared" si="1"/>
        <v>0</v>
      </c>
      <c r="K64" s="18">
        <f t="shared" si="2"/>
        <v>0</v>
      </c>
      <c r="L64" s="18">
        <f t="shared" si="3"/>
        <v>0</v>
      </c>
      <c r="M64" s="18">
        <f t="shared" si="4"/>
        <v>0</v>
      </c>
      <c r="N64" s="18">
        <f t="shared" si="5"/>
        <v>0</v>
      </c>
      <c r="O64" s="18">
        <f t="shared" si="6"/>
        <v>0</v>
      </c>
    </row>
    <row r="65" spans="1:15" ht="41.4" customHeight="1" x14ac:dyDescent="0.3">
      <c r="A65" s="15">
        <v>46</v>
      </c>
      <c r="B65" s="80" t="s">
        <v>90</v>
      </c>
      <c r="C65" s="12"/>
      <c r="D65" s="81">
        <v>1</v>
      </c>
      <c r="E65" s="81" t="s">
        <v>31</v>
      </c>
      <c r="F65" s="13"/>
      <c r="G65" s="14">
        <v>0</v>
      </c>
      <c r="H65" s="18">
        <f t="shared" si="0"/>
        <v>0</v>
      </c>
      <c r="I65" s="14">
        <v>0</v>
      </c>
      <c r="J65" s="18">
        <f t="shared" si="1"/>
        <v>0</v>
      </c>
      <c r="K65" s="18">
        <f t="shared" si="2"/>
        <v>0</v>
      </c>
      <c r="L65" s="18">
        <f t="shared" si="3"/>
        <v>0</v>
      </c>
      <c r="M65" s="18">
        <f t="shared" si="4"/>
        <v>0</v>
      </c>
      <c r="N65" s="18">
        <f t="shared" si="5"/>
        <v>0</v>
      </c>
      <c r="O65" s="18">
        <f t="shared" si="6"/>
        <v>0</v>
      </c>
    </row>
    <row r="66" spans="1:15" ht="46.8" customHeight="1" x14ac:dyDescent="0.3">
      <c r="A66" s="15">
        <v>47</v>
      </c>
      <c r="B66" s="80" t="s">
        <v>91</v>
      </c>
      <c r="C66" s="12"/>
      <c r="D66" s="81">
        <v>4</v>
      </c>
      <c r="E66" s="81" t="s">
        <v>31</v>
      </c>
      <c r="F66" s="13"/>
      <c r="G66" s="14">
        <v>0</v>
      </c>
      <c r="H66" s="18">
        <f t="shared" si="0"/>
        <v>0</v>
      </c>
      <c r="I66" s="14">
        <v>0</v>
      </c>
      <c r="J66" s="18">
        <f t="shared" si="1"/>
        <v>0</v>
      </c>
      <c r="K66" s="18">
        <f t="shared" si="2"/>
        <v>0</v>
      </c>
      <c r="L66" s="18">
        <f t="shared" si="3"/>
        <v>0</v>
      </c>
      <c r="M66" s="18">
        <f t="shared" si="4"/>
        <v>0</v>
      </c>
      <c r="N66" s="18">
        <f t="shared" si="5"/>
        <v>0</v>
      </c>
      <c r="O66" s="18">
        <f t="shared" si="6"/>
        <v>0</v>
      </c>
    </row>
    <row r="67" spans="1:15" ht="45.6" customHeight="1" x14ac:dyDescent="0.3">
      <c r="A67" s="15">
        <v>48</v>
      </c>
      <c r="B67" s="80" t="s">
        <v>92</v>
      </c>
      <c r="C67" s="12"/>
      <c r="D67" s="81">
        <v>4</v>
      </c>
      <c r="E67" s="81" t="s">
        <v>31</v>
      </c>
      <c r="F67" s="13"/>
      <c r="G67" s="14">
        <v>0</v>
      </c>
      <c r="H67" s="18">
        <f t="shared" si="0"/>
        <v>0</v>
      </c>
      <c r="I67" s="14">
        <v>0</v>
      </c>
      <c r="J67" s="18">
        <f t="shared" si="1"/>
        <v>0</v>
      </c>
      <c r="K67" s="18">
        <f t="shared" si="2"/>
        <v>0</v>
      </c>
      <c r="L67" s="18">
        <f t="shared" si="3"/>
        <v>0</v>
      </c>
      <c r="M67" s="18">
        <f t="shared" si="4"/>
        <v>0</v>
      </c>
      <c r="N67" s="18">
        <f t="shared" si="5"/>
        <v>0</v>
      </c>
      <c r="O67" s="18">
        <f t="shared" si="6"/>
        <v>0</v>
      </c>
    </row>
    <row r="68" spans="1:15" ht="45.6" customHeight="1" x14ac:dyDescent="0.3">
      <c r="A68" s="15">
        <v>49</v>
      </c>
      <c r="B68" s="80" t="s">
        <v>93</v>
      </c>
      <c r="C68" s="12"/>
      <c r="D68" s="81">
        <v>1</v>
      </c>
      <c r="E68" s="81" t="s">
        <v>31</v>
      </c>
      <c r="F68" s="13"/>
      <c r="G68" s="14">
        <v>0</v>
      </c>
      <c r="H68" s="18">
        <f t="shared" si="0"/>
        <v>0</v>
      </c>
      <c r="I68" s="14">
        <v>0</v>
      </c>
      <c r="J68" s="18">
        <f t="shared" si="1"/>
        <v>0</v>
      </c>
      <c r="K68" s="18">
        <f t="shared" si="2"/>
        <v>0</v>
      </c>
      <c r="L68" s="18">
        <f t="shared" si="3"/>
        <v>0</v>
      </c>
      <c r="M68" s="18">
        <f t="shared" si="4"/>
        <v>0</v>
      </c>
      <c r="N68" s="18">
        <f t="shared" si="5"/>
        <v>0</v>
      </c>
      <c r="O68" s="18">
        <f t="shared" si="6"/>
        <v>0</v>
      </c>
    </row>
    <row r="69" spans="1:15" ht="57.6" customHeight="1" x14ac:dyDescent="0.3">
      <c r="A69" s="15">
        <v>50</v>
      </c>
      <c r="B69" s="80" t="s">
        <v>94</v>
      </c>
      <c r="C69" s="12"/>
      <c r="D69" s="81">
        <v>10</v>
      </c>
      <c r="E69" s="81" t="s">
        <v>31</v>
      </c>
      <c r="F69" s="13"/>
      <c r="G69" s="14">
        <v>0</v>
      </c>
      <c r="H69" s="18">
        <f t="shared" si="0"/>
        <v>0</v>
      </c>
      <c r="I69" s="14">
        <v>0</v>
      </c>
      <c r="J69" s="18">
        <f t="shared" si="1"/>
        <v>0</v>
      </c>
      <c r="K69" s="18">
        <f t="shared" si="2"/>
        <v>0</v>
      </c>
      <c r="L69" s="18">
        <f t="shared" si="3"/>
        <v>0</v>
      </c>
      <c r="M69" s="18">
        <f t="shared" si="4"/>
        <v>0</v>
      </c>
      <c r="N69" s="18">
        <f t="shared" si="5"/>
        <v>0</v>
      </c>
      <c r="O69" s="18">
        <f t="shared" si="6"/>
        <v>0</v>
      </c>
    </row>
    <row r="70" spans="1:15" ht="69.599999999999994" customHeight="1" x14ac:dyDescent="0.3">
      <c r="A70" s="15">
        <v>51</v>
      </c>
      <c r="B70" s="80" t="s">
        <v>95</v>
      </c>
      <c r="C70" s="12"/>
      <c r="D70" s="81">
        <v>2</v>
      </c>
      <c r="E70" s="81" t="s">
        <v>31</v>
      </c>
      <c r="F70" s="13"/>
      <c r="G70" s="14">
        <v>0</v>
      </c>
      <c r="H70" s="18">
        <f t="shared" si="0"/>
        <v>0</v>
      </c>
      <c r="I70" s="14">
        <v>0</v>
      </c>
      <c r="J70" s="18">
        <f t="shared" si="1"/>
        <v>0</v>
      </c>
      <c r="K70" s="18">
        <f t="shared" si="2"/>
        <v>0</v>
      </c>
      <c r="L70" s="18">
        <f t="shared" si="3"/>
        <v>0</v>
      </c>
      <c r="M70" s="18">
        <f t="shared" si="4"/>
        <v>0</v>
      </c>
      <c r="N70" s="18">
        <f t="shared" si="5"/>
        <v>0</v>
      </c>
      <c r="O70" s="18">
        <f t="shared" si="6"/>
        <v>0</v>
      </c>
    </row>
    <row r="71" spans="1:15" ht="56.4" customHeight="1" x14ac:dyDescent="0.3">
      <c r="A71" s="15">
        <v>52</v>
      </c>
      <c r="B71" s="80" t="s">
        <v>96</v>
      </c>
      <c r="C71" s="12"/>
      <c r="D71" s="81">
        <v>2</v>
      </c>
      <c r="E71" s="81" t="s">
        <v>31</v>
      </c>
      <c r="F71" s="13"/>
      <c r="G71" s="14">
        <v>0</v>
      </c>
      <c r="H71" s="18">
        <f t="shared" si="0"/>
        <v>0</v>
      </c>
      <c r="I71" s="14">
        <v>0</v>
      </c>
      <c r="J71" s="18">
        <f t="shared" si="1"/>
        <v>0</v>
      </c>
      <c r="K71" s="18">
        <f t="shared" si="2"/>
        <v>0</v>
      </c>
      <c r="L71" s="18">
        <f t="shared" si="3"/>
        <v>0</v>
      </c>
      <c r="M71" s="18">
        <f t="shared" si="4"/>
        <v>0</v>
      </c>
      <c r="N71" s="18">
        <f t="shared" si="5"/>
        <v>0</v>
      </c>
      <c r="O71" s="18">
        <f t="shared" si="6"/>
        <v>0</v>
      </c>
    </row>
    <row r="72" spans="1:15" ht="46.8" customHeight="1" x14ac:dyDescent="0.3">
      <c r="A72" s="15">
        <v>53</v>
      </c>
      <c r="B72" s="80" t="s">
        <v>97</v>
      </c>
      <c r="C72" s="12"/>
      <c r="D72" s="81">
        <v>2</v>
      </c>
      <c r="E72" s="81" t="s">
        <v>31</v>
      </c>
      <c r="F72" s="13"/>
      <c r="G72" s="14">
        <v>0</v>
      </c>
      <c r="H72" s="18">
        <f t="shared" si="0"/>
        <v>0</v>
      </c>
      <c r="I72" s="14">
        <v>0</v>
      </c>
      <c r="J72" s="18">
        <f t="shared" si="1"/>
        <v>0</v>
      </c>
      <c r="K72" s="18">
        <f t="shared" si="2"/>
        <v>0</v>
      </c>
      <c r="L72" s="18">
        <f t="shared" si="3"/>
        <v>0</v>
      </c>
      <c r="M72" s="18">
        <f t="shared" si="4"/>
        <v>0</v>
      </c>
      <c r="N72" s="18">
        <f t="shared" si="5"/>
        <v>0</v>
      </c>
      <c r="O72" s="18">
        <f t="shared" si="6"/>
        <v>0</v>
      </c>
    </row>
    <row r="73" spans="1:15" ht="58.8" customHeight="1" x14ac:dyDescent="0.3">
      <c r="A73" s="15">
        <v>54</v>
      </c>
      <c r="B73" s="80" t="s">
        <v>98</v>
      </c>
      <c r="C73" s="12"/>
      <c r="D73" s="81">
        <v>2</v>
      </c>
      <c r="E73" s="81" t="s">
        <v>31</v>
      </c>
      <c r="F73" s="13"/>
      <c r="G73" s="14">
        <v>0</v>
      </c>
      <c r="H73" s="18">
        <f t="shared" si="0"/>
        <v>0</v>
      </c>
      <c r="I73" s="14">
        <v>0</v>
      </c>
      <c r="J73" s="18">
        <f t="shared" si="1"/>
        <v>0</v>
      </c>
      <c r="K73" s="18">
        <f t="shared" si="2"/>
        <v>0</v>
      </c>
      <c r="L73" s="18">
        <f t="shared" si="3"/>
        <v>0</v>
      </c>
      <c r="M73" s="18">
        <f t="shared" si="4"/>
        <v>0</v>
      </c>
      <c r="N73" s="18">
        <f t="shared" si="5"/>
        <v>0</v>
      </c>
      <c r="O73" s="18">
        <f t="shared" si="6"/>
        <v>0</v>
      </c>
    </row>
    <row r="74" spans="1:15" s="73" customFormat="1" ht="42" customHeight="1" x14ac:dyDescent="0.25">
      <c r="A74" s="15">
        <v>55</v>
      </c>
      <c r="B74" s="80" t="s">
        <v>99</v>
      </c>
      <c r="C74" s="12"/>
      <c r="D74" s="81">
        <v>10</v>
      </c>
      <c r="E74" s="81" t="s">
        <v>31</v>
      </c>
      <c r="F74" s="13"/>
      <c r="G74" s="14">
        <v>0</v>
      </c>
      <c r="H74" s="18">
        <f t="shared" ref="H74" si="7">+ROUND(F74*G74,0)</f>
        <v>0</v>
      </c>
      <c r="I74" s="14">
        <v>0</v>
      </c>
      <c r="J74" s="18">
        <f t="shared" ref="J74" si="8">ROUND(F74*I74,0)</f>
        <v>0</v>
      </c>
      <c r="K74" s="18">
        <f t="shared" ref="K74" si="9">ROUND(F74+H74+J74,0)</f>
        <v>0</v>
      </c>
      <c r="L74" s="18">
        <f>ROUND(F74*D74,0)</f>
        <v>0</v>
      </c>
      <c r="M74" s="18">
        <f>ROUND(L74*G74,0)</f>
        <v>0</v>
      </c>
      <c r="N74" s="18">
        <f t="shared" ref="N74" si="10">ROUND(L74*I74,0)</f>
        <v>0</v>
      </c>
      <c r="O74" s="18">
        <f t="shared" ref="O74" si="11">ROUND(L74+N74+M74,0)</f>
        <v>0</v>
      </c>
    </row>
    <row r="75" spans="1:15" s="73" customFormat="1" ht="39" customHeight="1" x14ac:dyDescent="0.25">
      <c r="A75" s="15">
        <v>56</v>
      </c>
      <c r="B75" s="80" t="s">
        <v>100</v>
      </c>
      <c r="C75" s="12"/>
      <c r="D75" s="81">
        <v>20</v>
      </c>
      <c r="E75" s="81" t="s">
        <v>31</v>
      </c>
      <c r="F75" s="13"/>
      <c r="G75" s="14">
        <v>0</v>
      </c>
      <c r="H75" s="18">
        <f t="shared" ref="H75" si="12">+ROUND(F75*G75,0)</f>
        <v>0</v>
      </c>
      <c r="I75" s="14">
        <v>0</v>
      </c>
      <c r="J75" s="18">
        <f t="shared" ref="J75" si="13">ROUND(F75*I75,0)</f>
        <v>0</v>
      </c>
      <c r="K75" s="18">
        <f t="shared" ref="K75" si="14">ROUND(F75+H75+J75,0)</f>
        <v>0</v>
      </c>
      <c r="L75" s="18">
        <f>ROUND(F75*D75,0)</f>
        <v>0</v>
      </c>
      <c r="M75" s="18">
        <f>ROUND(L75*G75,0)</f>
        <v>0</v>
      </c>
      <c r="N75" s="18">
        <f t="shared" ref="N75" si="15">ROUND(L75*I75,0)</f>
        <v>0</v>
      </c>
      <c r="O75" s="18">
        <f t="shared" ref="O75" si="16">ROUND(L75+N75+M75,0)</f>
        <v>0</v>
      </c>
    </row>
    <row r="76" spans="1:15" s="73" customFormat="1" ht="30" customHeight="1" thickBot="1" x14ac:dyDescent="0.3">
      <c r="A76" s="75"/>
      <c r="B76" s="76"/>
      <c r="C76" s="76"/>
      <c r="D76" s="76"/>
      <c r="E76" s="76"/>
      <c r="F76" s="76"/>
      <c r="G76" s="76"/>
      <c r="H76" s="76"/>
      <c r="I76" s="76"/>
      <c r="J76" s="76"/>
      <c r="K76" s="76"/>
      <c r="L76" s="77"/>
      <c r="M76" s="48" t="s">
        <v>32</v>
      </c>
      <c r="N76" s="48"/>
      <c r="O76" s="11">
        <f>SUMIF(G:G,0%,L:L)</f>
        <v>0</v>
      </c>
    </row>
    <row r="77" spans="1:15" s="73" customFormat="1" ht="30" customHeight="1" thickBot="1" x14ac:dyDescent="0.3">
      <c r="A77" s="31" t="s">
        <v>33</v>
      </c>
      <c r="B77" s="32"/>
      <c r="C77" s="32"/>
      <c r="D77" s="32"/>
      <c r="E77" s="32"/>
      <c r="F77" s="32"/>
      <c r="G77" s="32"/>
      <c r="H77" s="32"/>
      <c r="I77" s="32"/>
      <c r="J77" s="32"/>
      <c r="K77" s="32"/>
      <c r="L77" s="32"/>
      <c r="M77" s="49" t="s">
        <v>34</v>
      </c>
      <c r="N77" s="49"/>
      <c r="O77" s="2">
        <f>SUMIF(G:G,5%,L:L)</f>
        <v>0</v>
      </c>
    </row>
    <row r="78" spans="1:15" s="73" customFormat="1" ht="30" customHeight="1" x14ac:dyDescent="0.25">
      <c r="A78" s="27" t="s">
        <v>35</v>
      </c>
      <c r="B78" s="28"/>
      <c r="C78" s="28"/>
      <c r="D78" s="28"/>
      <c r="E78" s="28"/>
      <c r="F78" s="28"/>
      <c r="G78" s="28"/>
      <c r="H78" s="28"/>
      <c r="I78" s="28"/>
      <c r="J78" s="28"/>
      <c r="K78" s="28"/>
      <c r="L78" s="29"/>
      <c r="M78" s="49" t="s">
        <v>36</v>
      </c>
      <c r="N78" s="49"/>
      <c r="O78" s="2">
        <f>SUMIF(G:G,19%,L:L)</f>
        <v>0</v>
      </c>
    </row>
    <row r="79" spans="1:15" s="73" customFormat="1" ht="30" customHeight="1" x14ac:dyDescent="0.25">
      <c r="A79" s="30"/>
      <c r="B79" s="30"/>
      <c r="C79" s="30"/>
      <c r="D79" s="30"/>
      <c r="E79" s="30"/>
      <c r="F79" s="30"/>
      <c r="G79" s="30"/>
      <c r="H79" s="30"/>
      <c r="I79" s="30"/>
      <c r="J79" s="30"/>
      <c r="K79" s="30"/>
      <c r="L79" s="30"/>
      <c r="M79" s="50" t="s">
        <v>27</v>
      </c>
      <c r="N79" s="51"/>
      <c r="O79" s="3">
        <f>SUM(O76:O78)</f>
        <v>0</v>
      </c>
    </row>
    <row r="80" spans="1:15" s="73" customFormat="1" ht="30" customHeight="1" x14ac:dyDescent="0.25">
      <c r="A80" s="30"/>
      <c r="B80" s="30"/>
      <c r="C80" s="30"/>
      <c r="D80" s="30"/>
      <c r="E80" s="30"/>
      <c r="F80" s="30"/>
      <c r="G80" s="30"/>
      <c r="H80" s="30"/>
      <c r="I80" s="30"/>
      <c r="J80" s="30"/>
      <c r="K80" s="30"/>
      <c r="L80" s="30"/>
      <c r="M80" s="52" t="s">
        <v>37</v>
      </c>
      <c r="N80" s="53"/>
      <c r="O80" s="4">
        <f>ROUND(O77*5%,0)</f>
        <v>0</v>
      </c>
    </row>
    <row r="81" spans="1:15" s="73" customFormat="1" ht="30" customHeight="1" x14ac:dyDescent="0.25">
      <c r="A81" s="30"/>
      <c r="B81" s="30"/>
      <c r="C81" s="30"/>
      <c r="D81" s="30"/>
      <c r="E81" s="30"/>
      <c r="F81" s="30"/>
      <c r="G81" s="30"/>
      <c r="H81" s="30"/>
      <c r="I81" s="30"/>
      <c r="J81" s="30"/>
      <c r="K81" s="30"/>
      <c r="L81" s="30"/>
      <c r="M81" s="52" t="s">
        <v>38</v>
      </c>
      <c r="N81" s="53"/>
      <c r="O81" s="2">
        <f>ROUND(O78*19%,0)</f>
        <v>0</v>
      </c>
    </row>
    <row r="82" spans="1:15" s="73" customFormat="1" ht="37.5" customHeight="1" x14ac:dyDescent="0.25">
      <c r="A82" s="30"/>
      <c r="B82" s="30"/>
      <c r="C82" s="30"/>
      <c r="D82" s="30"/>
      <c r="E82" s="30"/>
      <c r="F82" s="30"/>
      <c r="G82" s="30"/>
      <c r="H82" s="30"/>
      <c r="I82" s="30"/>
      <c r="J82" s="30"/>
      <c r="K82" s="30"/>
      <c r="L82" s="30"/>
      <c r="M82" s="50" t="s">
        <v>39</v>
      </c>
      <c r="N82" s="51"/>
      <c r="O82" s="3">
        <f>SUM(O80:O81)</f>
        <v>0</v>
      </c>
    </row>
    <row r="83" spans="1:15" s="73" customFormat="1" ht="44.25" customHeight="1" x14ac:dyDescent="0.25">
      <c r="A83" s="30"/>
      <c r="B83" s="30"/>
      <c r="C83" s="30"/>
      <c r="D83" s="30"/>
      <c r="E83" s="30"/>
      <c r="F83" s="30"/>
      <c r="G83" s="30"/>
      <c r="H83" s="30"/>
      <c r="I83" s="30"/>
      <c r="J83" s="30"/>
      <c r="K83" s="30"/>
      <c r="L83" s="30"/>
      <c r="M83" s="25" t="s">
        <v>40</v>
      </c>
      <c r="N83" s="26"/>
      <c r="O83" s="2">
        <f>SUMIF(I:I,8%,N:N)</f>
        <v>0</v>
      </c>
    </row>
    <row r="84" spans="1:15" x14ac:dyDescent="0.3">
      <c r="A84" s="30"/>
      <c r="B84" s="30"/>
      <c r="C84" s="30"/>
      <c r="D84" s="30"/>
      <c r="E84" s="30"/>
      <c r="F84" s="30"/>
      <c r="G84" s="30"/>
      <c r="H84" s="30"/>
      <c r="I84" s="30"/>
      <c r="J84" s="30"/>
      <c r="K84" s="30"/>
      <c r="L84" s="30"/>
      <c r="M84" s="23" t="s">
        <v>41</v>
      </c>
      <c r="N84" s="24"/>
      <c r="O84" s="3">
        <f>SUM(O83)</f>
        <v>0</v>
      </c>
    </row>
    <row r="85" spans="1:15" x14ac:dyDescent="0.3">
      <c r="A85" s="30"/>
      <c r="B85" s="30"/>
      <c r="C85" s="30"/>
      <c r="D85" s="30"/>
      <c r="E85" s="30"/>
      <c r="F85" s="30"/>
      <c r="G85" s="30"/>
      <c r="H85" s="30"/>
      <c r="I85" s="30"/>
      <c r="J85" s="30"/>
      <c r="K85" s="30"/>
      <c r="L85" s="30"/>
      <c r="M85" s="23" t="s">
        <v>42</v>
      </c>
      <c r="N85" s="24"/>
      <c r="O85" s="3">
        <f>+O79+O82+O84</f>
        <v>0</v>
      </c>
    </row>
    <row r="89" spans="1:15" x14ac:dyDescent="0.3">
      <c r="B89" s="46"/>
      <c r="C89" s="46"/>
    </row>
    <row r="90" spans="1:15" ht="15" thickBot="1" x14ac:dyDescent="0.35">
      <c r="B90" s="47"/>
      <c r="C90" s="47"/>
    </row>
    <row r="91" spans="1:15" x14ac:dyDescent="0.3">
      <c r="B91" s="37" t="s">
        <v>43</v>
      </c>
      <c r="C91" s="37"/>
    </row>
    <row r="93" spans="1:15" x14ac:dyDescent="0.3">
      <c r="A93" s="78" t="s">
        <v>44</v>
      </c>
    </row>
  </sheetData>
  <sheetProtection algorithmName="SHA-512" hashValue="O7XOgvjBmjpPLO2ffQkiDmU7O9dOWp1mT/x9mOvHaAHVWy+3Gu+Ca38kLZM1OyhE+cuKkI3TDINcdjHhuqE4Tw==" saltValue="qR/Et10cU8zEzKLSjlxaSw==" spinCount="100000" sheet="1" selectLockedCells="1"/>
  <mergeCells count="30">
    <mergeCell ref="B91:C91"/>
    <mergeCell ref="D14:G14"/>
    <mergeCell ref="D16:G16"/>
    <mergeCell ref="F10:G10"/>
    <mergeCell ref="L10:N10"/>
    <mergeCell ref="B89:C90"/>
    <mergeCell ref="M76:N76"/>
    <mergeCell ref="M77:N77"/>
    <mergeCell ref="M78:N78"/>
    <mergeCell ref="M79:N79"/>
    <mergeCell ref="M80:N80"/>
    <mergeCell ref="M81:N81"/>
    <mergeCell ref="D12:G12"/>
    <mergeCell ref="A12:B16"/>
    <mergeCell ref="A76:L76"/>
    <mergeCell ref="M82:N82"/>
    <mergeCell ref="B2:M2"/>
    <mergeCell ref="B3:M3"/>
    <mergeCell ref="B4:M5"/>
    <mergeCell ref="A10:B10"/>
    <mergeCell ref="N2:O2"/>
    <mergeCell ref="N3:O3"/>
    <mergeCell ref="N4:O4"/>
    <mergeCell ref="N5:O5"/>
    <mergeCell ref="A2:A5"/>
    <mergeCell ref="M85:N85"/>
    <mergeCell ref="M83:N83"/>
    <mergeCell ref="M84:N84"/>
    <mergeCell ref="A78:L85"/>
    <mergeCell ref="A77:L77"/>
  </mergeCells>
  <dataValidations count="1">
    <dataValidation type="whole" allowBlank="1" showInputMessage="1" showErrorMessage="1" sqref="F20:F75">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G20:G75</xm:sqref>
        </x14:dataValidation>
        <x14:dataValidation type="list" allowBlank="1" showInputMessage="1" showErrorMessage="1">
          <x14:formula1>
            <xm:f>Hoja2!$F$7:$F$8</xm:f>
          </x14:formula1>
          <xm:sqref>I20:I75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ColWidth="11.44140625" defaultRowHeight="14.4" x14ac:dyDescent="0.3"/>
  <sheetData>
    <row r="7" spans="4:6" x14ac:dyDescent="0.3">
      <c r="D7" s="1">
        <v>0</v>
      </c>
      <c r="F7" s="10">
        <v>0.08</v>
      </c>
    </row>
    <row r="8" spans="4:6" x14ac:dyDescent="0.3">
      <c r="D8" s="1">
        <v>0.05</v>
      </c>
      <c r="F8" s="1">
        <v>0</v>
      </c>
    </row>
    <row r="9" spans="4:6" x14ac:dyDescent="0.3">
      <c r="D9" s="1">
        <v>0.19</v>
      </c>
    </row>
    <row r="10" spans="4:6" x14ac:dyDescent="0.3">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ANGEL MARIA CONTRERAS GELVES</cp:lastModifiedBy>
  <cp:revision/>
  <dcterms:created xsi:type="dcterms:W3CDTF">2017-04-28T13:22:52Z</dcterms:created>
  <dcterms:modified xsi:type="dcterms:W3CDTF">2023-08-18T20:38:53Z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