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12"/>
  <workbookPr/>
  <mc:AlternateContent xmlns:mc="http://schemas.openxmlformats.org/markup-compatibility/2006">
    <mc:Choice Requires="x15">
      <x15ac:absPath xmlns:x15ac="http://schemas.microsoft.com/office/spreadsheetml/2010/11/ac" url="D:\OneDrive - Universidad de Cundinamarca\2-CONTABLE FINAN. B y S  AÑO 2023\CONTRACION PUBLICA\INVITACION 019\"/>
    </mc:Choice>
  </mc:AlternateContent>
  <xr:revisionPtr revIDLastSave="0" documentId="8_{3B1024EE-6C3D-4C4A-854B-22A015958196}" xr6:coauthVersionLast="47" xr6:coauthVersionMax="47" xr10:uidLastSave="{00000000-0000-0000-0000-000000000000}"/>
  <bookViews>
    <workbookView xWindow="0" yWindow="0" windowWidth="21600" windowHeight="9600" xr2:uid="{00000000-000D-0000-FFFF-FFFF00000000}"/>
  </bookViews>
  <sheets>
    <sheet name="Hoja1" sheetId="1" r:id="rId1"/>
    <sheet name="Hoja3" sheetId="3" r:id="rId2"/>
    <sheet name="Hoja2" sheetId="2" state="hidden" r:id="rId3"/>
  </sheets>
  <definedNames>
    <definedName name="_xlnm.Print_Area" localSheetId="0">Hoja1!$A$1:$O$168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O158" i="1"/>
  <c r="O155" i="1"/>
  <c r="F17" i="3"/>
  <c r="H21" i="1"/>
  <c r="M21" i="1" s="1"/>
  <c r="H22" i="1"/>
  <c r="H23" i="1"/>
  <c r="M23" i="1" s="1"/>
  <c r="H24" i="1"/>
  <c r="M24" i="1" s="1"/>
  <c r="H25" i="1"/>
  <c r="M25" i="1" s="1"/>
  <c r="H26" i="1"/>
  <c r="H27" i="1"/>
  <c r="M27" i="1" s="1"/>
  <c r="H28" i="1"/>
  <c r="M28" i="1" s="1"/>
  <c r="H29" i="1"/>
  <c r="M29" i="1" s="1"/>
  <c r="H30" i="1"/>
  <c r="M30" i="1" s="1"/>
  <c r="H31" i="1"/>
  <c r="M31" i="1" s="1"/>
  <c r="H32" i="1"/>
  <c r="M32" i="1" s="1"/>
  <c r="H33" i="1"/>
  <c r="M33" i="1" s="1"/>
  <c r="H34" i="1"/>
  <c r="H35" i="1"/>
  <c r="M35" i="1" s="1"/>
  <c r="H36" i="1"/>
  <c r="M36" i="1" s="1"/>
  <c r="H37" i="1"/>
  <c r="H38" i="1"/>
  <c r="M38" i="1" s="1"/>
  <c r="H39" i="1"/>
  <c r="H40" i="1"/>
  <c r="H41" i="1"/>
  <c r="M41" i="1" s="1"/>
  <c r="H42" i="1"/>
  <c r="M42" i="1" s="1"/>
  <c r="H43" i="1"/>
  <c r="H44" i="1"/>
  <c r="H45" i="1"/>
  <c r="H46" i="1"/>
  <c r="H47" i="1"/>
  <c r="H48" i="1"/>
  <c r="M48" i="1" s="1"/>
  <c r="H49" i="1"/>
  <c r="M49" i="1" s="1"/>
  <c r="H50" i="1"/>
  <c r="M50" i="1" s="1"/>
  <c r="H51" i="1"/>
  <c r="H52" i="1"/>
  <c r="M52" i="1" s="1"/>
  <c r="H53" i="1"/>
  <c r="M53" i="1" s="1"/>
  <c r="H54" i="1"/>
  <c r="H55" i="1"/>
  <c r="H56" i="1"/>
  <c r="M56" i="1" s="1"/>
  <c r="H57" i="1"/>
  <c r="H58" i="1"/>
  <c r="M58" i="1" s="1"/>
  <c r="H59" i="1"/>
  <c r="H60" i="1"/>
  <c r="H61" i="1"/>
  <c r="M61" i="1" s="1"/>
  <c r="H62" i="1"/>
  <c r="H63" i="1"/>
  <c r="H64" i="1"/>
  <c r="M64" i="1" s="1"/>
  <c r="H65" i="1"/>
  <c r="M65" i="1" s="1"/>
  <c r="H66" i="1"/>
  <c r="H67" i="1"/>
  <c r="M67" i="1" s="1"/>
  <c r="H68" i="1"/>
  <c r="H69" i="1"/>
  <c r="M69" i="1" s="1"/>
  <c r="H70" i="1"/>
  <c r="M70" i="1" s="1"/>
  <c r="H71" i="1"/>
  <c r="H72" i="1"/>
  <c r="M72" i="1" s="1"/>
  <c r="H73" i="1"/>
  <c r="H74" i="1"/>
  <c r="M74" i="1" s="1"/>
  <c r="H75" i="1"/>
  <c r="H76" i="1"/>
  <c r="M76" i="1" s="1"/>
  <c r="H77" i="1"/>
  <c r="M77" i="1" s="1"/>
  <c r="H78" i="1"/>
  <c r="M78" i="1" s="1"/>
  <c r="H79" i="1"/>
  <c r="H80" i="1"/>
  <c r="H81" i="1"/>
  <c r="M81" i="1" s="1"/>
  <c r="H82" i="1"/>
  <c r="M82" i="1" s="1"/>
  <c r="H83" i="1"/>
  <c r="M83" i="1" s="1"/>
  <c r="H84" i="1"/>
  <c r="M84" i="1" s="1"/>
  <c r="H85" i="1"/>
  <c r="M85" i="1" s="1"/>
  <c r="H86" i="1"/>
  <c r="H87" i="1"/>
  <c r="H88" i="1"/>
  <c r="H89" i="1"/>
  <c r="M89" i="1" s="1"/>
  <c r="H90" i="1"/>
  <c r="M90" i="1" s="1"/>
  <c r="H91" i="1"/>
  <c r="H92" i="1"/>
  <c r="M92" i="1" s="1"/>
  <c r="H93" i="1"/>
  <c r="H94" i="1"/>
  <c r="M94" i="1" s="1"/>
  <c r="H95" i="1"/>
  <c r="M95" i="1" s="1"/>
  <c r="H96" i="1"/>
  <c r="M96" i="1" s="1"/>
  <c r="H97" i="1"/>
  <c r="M97" i="1" s="1"/>
  <c r="H98" i="1"/>
  <c r="H99" i="1"/>
  <c r="H100" i="1"/>
  <c r="M100" i="1" s="1"/>
  <c r="H101" i="1"/>
  <c r="H102" i="1"/>
  <c r="M102" i="1" s="1"/>
  <c r="H103" i="1"/>
  <c r="H104" i="1"/>
  <c r="H105" i="1"/>
  <c r="M105" i="1" s="1"/>
  <c r="H106" i="1"/>
  <c r="H107" i="1"/>
  <c r="M107" i="1" s="1"/>
  <c r="H108" i="1"/>
  <c r="M108" i="1" s="1"/>
  <c r="H109" i="1"/>
  <c r="M109" i="1" s="1"/>
  <c r="H110" i="1"/>
  <c r="M110" i="1" s="1"/>
  <c r="H111" i="1"/>
  <c r="H112" i="1"/>
  <c r="M112" i="1" s="1"/>
  <c r="H113" i="1"/>
  <c r="M113" i="1" s="1"/>
  <c r="H114" i="1"/>
  <c r="M114" i="1" s="1"/>
  <c r="H115" i="1"/>
  <c r="H116" i="1"/>
  <c r="H117" i="1"/>
  <c r="H118" i="1"/>
  <c r="H119" i="1"/>
  <c r="M119" i="1" s="1"/>
  <c r="H120" i="1"/>
  <c r="M120" i="1" s="1"/>
  <c r="H121" i="1"/>
  <c r="M121" i="1" s="1"/>
  <c r="H122" i="1"/>
  <c r="M122" i="1" s="1"/>
  <c r="H123" i="1"/>
  <c r="M123" i="1" s="1"/>
  <c r="H124" i="1"/>
  <c r="H125" i="1"/>
  <c r="M125" i="1" s="1"/>
  <c r="H126" i="1"/>
  <c r="H127" i="1"/>
  <c r="H128" i="1"/>
  <c r="H129" i="1"/>
  <c r="M129" i="1" s="1"/>
  <c r="H130" i="1"/>
  <c r="M130" i="1" s="1"/>
  <c r="H131" i="1"/>
  <c r="H132" i="1"/>
  <c r="H133" i="1"/>
  <c r="M133" i="1" s="1"/>
  <c r="H134" i="1"/>
  <c r="M134" i="1" s="1"/>
  <c r="H135" i="1"/>
  <c r="M135" i="1" s="1"/>
  <c r="H136" i="1"/>
  <c r="M136" i="1" s="1"/>
  <c r="H137" i="1"/>
  <c r="M137" i="1" s="1"/>
  <c r="H138" i="1"/>
  <c r="H139" i="1"/>
  <c r="H140" i="1"/>
  <c r="H141" i="1"/>
  <c r="M141" i="1" s="1"/>
  <c r="H142" i="1"/>
  <c r="H143" i="1"/>
  <c r="M143" i="1" s="1"/>
  <c r="H144" i="1"/>
  <c r="M144" i="1" s="1"/>
  <c r="H145" i="1"/>
  <c r="H146" i="1"/>
  <c r="M146" i="1" s="1"/>
  <c r="H147" i="1"/>
  <c r="H148" i="1"/>
  <c r="M148" i="1" s="1"/>
  <c r="H149" i="1"/>
  <c r="M149" i="1" s="1"/>
  <c r="H150" i="1"/>
  <c r="M150" i="1" s="1"/>
  <c r="O156" i="1" s="1"/>
  <c r="H20" i="1"/>
  <c r="M20" i="1" s="1"/>
  <c r="M55" i="1"/>
  <c r="M60" i="1"/>
  <c r="M91" i="1"/>
  <c r="M132" i="1"/>
  <c r="J21" i="1"/>
  <c r="N21" i="1" s="1"/>
  <c r="J22" i="1"/>
  <c r="J23" i="1"/>
  <c r="N23" i="1" s="1"/>
  <c r="J24" i="1"/>
  <c r="N24" i="1" s="1"/>
  <c r="J25" i="1"/>
  <c r="K25" i="1" s="1"/>
  <c r="J26" i="1"/>
  <c r="N26" i="1" s="1"/>
  <c r="J27" i="1"/>
  <c r="N27" i="1" s="1"/>
  <c r="J28" i="1"/>
  <c r="J29" i="1"/>
  <c r="N29" i="1" s="1"/>
  <c r="J30" i="1"/>
  <c r="J31" i="1"/>
  <c r="J32" i="1"/>
  <c r="N32" i="1" s="1"/>
  <c r="J33" i="1"/>
  <c r="J34" i="1"/>
  <c r="N34" i="1" s="1"/>
  <c r="J35" i="1"/>
  <c r="N35" i="1" s="1"/>
  <c r="J36" i="1"/>
  <c r="J37" i="1"/>
  <c r="N37" i="1" s="1"/>
  <c r="J38" i="1"/>
  <c r="K38" i="1" s="1"/>
  <c r="J39" i="1"/>
  <c r="J40" i="1"/>
  <c r="N40" i="1" s="1"/>
  <c r="J41" i="1"/>
  <c r="N41" i="1" s="1"/>
  <c r="J42" i="1"/>
  <c r="J43" i="1"/>
  <c r="N43" i="1" s="1"/>
  <c r="J44" i="1"/>
  <c r="J45" i="1"/>
  <c r="N45" i="1" s="1"/>
  <c r="J46" i="1"/>
  <c r="N46" i="1" s="1"/>
  <c r="J47" i="1"/>
  <c r="N47" i="1" s="1"/>
  <c r="J48" i="1"/>
  <c r="N48" i="1" s="1"/>
  <c r="J49" i="1"/>
  <c r="N49" i="1" s="1"/>
  <c r="J50" i="1"/>
  <c r="N50" i="1" s="1"/>
  <c r="J51" i="1"/>
  <c r="J52" i="1"/>
  <c r="N52" i="1" s="1"/>
  <c r="J53" i="1"/>
  <c r="N53" i="1" s="1"/>
  <c r="J54" i="1"/>
  <c r="N54" i="1" s="1"/>
  <c r="J55" i="1"/>
  <c r="J56" i="1"/>
  <c r="J57" i="1"/>
  <c r="J58" i="1"/>
  <c r="J59" i="1"/>
  <c r="N59" i="1" s="1"/>
  <c r="J60" i="1"/>
  <c r="N60" i="1" s="1"/>
  <c r="J61" i="1"/>
  <c r="K61" i="1" s="1"/>
  <c r="J62" i="1"/>
  <c r="N62" i="1" s="1"/>
  <c r="J63" i="1"/>
  <c r="N63" i="1" s="1"/>
  <c r="J64" i="1"/>
  <c r="N64" i="1" s="1"/>
  <c r="J65" i="1"/>
  <c r="N65" i="1" s="1"/>
  <c r="J66" i="1"/>
  <c r="J67" i="1"/>
  <c r="J68" i="1"/>
  <c r="J69" i="1"/>
  <c r="J70" i="1"/>
  <c r="N70" i="1" s="1"/>
  <c r="J71" i="1"/>
  <c r="N71" i="1" s="1"/>
  <c r="J72" i="1"/>
  <c r="N72" i="1" s="1"/>
  <c r="J73" i="1"/>
  <c r="K73" i="1" s="1"/>
  <c r="J74" i="1"/>
  <c r="N74" i="1" s="1"/>
  <c r="J75" i="1"/>
  <c r="N75" i="1" s="1"/>
  <c r="J76" i="1"/>
  <c r="J77" i="1"/>
  <c r="J78" i="1"/>
  <c r="N78" i="1" s="1"/>
  <c r="J79" i="1"/>
  <c r="N79" i="1" s="1"/>
  <c r="J80" i="1"/>
  <c r="J81" i="1"/>
  <c r="J82" i="1"/>
  <c r="J83" i="1"/>
  <c r="N83" i="1" s="1"/>
  <c r="J84" i="1"/>
  <c r="N84" i="1" s="1"/>
  <c r="J85" i="1"/>
  <c r="N85" i="1" s="1"/>
  <c r="J86" i="1"/>
  <c r="J87" i="1"/>
  <c r="J88" i="1"/>
  <c r="J89" i="1"/>
  <c r="N89" i="1" s="1"/>
  <c r="J90" i="1"/>
  <c r="N90" i="1" s="1"/>
  <c r="J91" i="1"/>
  <c r="J92" i="1"/>
  <c r="J93" i="1"/>
  <c r="N93" i="1" s="1"/>
  <c r="J94" i="1"/>
  <c r="N94" i="1" s="1"/>
  <c r="J95" i="1"/>
  <c r="J96" i="1"/>
  <c r="J97" i="1"/>
  <c r="N97" i="1" s="1"/>
  <c r="J98" i="1"/>
  <c r="N98" i="1" s="1"/>
  <c r="J99" i="1"/>
  <c r="J100" i="1"/>
  <c r="N100" i="1" s="1"/>
  <c r="J101" i="1"/>
  <c r="N101" i="1" s="1"/>
  <c r="J102" i="1"/>
  <c r="J103" i="1"/>
  <c r="J104" i="1"/>
  <c r="N104" i="1" s="1"/>
  <c r="J105" i="1"/>
  <c r="N105" i="1" s="1"/>
  <c r="J106" i="1"/>
  <c r="J107" i="1"/>
  <c r="N107" i="1" s="1"/>
  <c r="J108" i="1"/>
  <c r="N108" i="1" s="1"/>
  <c r="J109" i="1"/>
  <c r="K109" i="1" s="1"/>
  <c r="J110" i="1"/>
  <c r="N110" i="1" s="1"/>
  <c r="J111" i="1"/>
  <c r="N111" i="1" s="1"/>
  <c r="J112" i="1"/>
  <c r="J113" i="1"/>
  <c r="J114" i="1"/>
  <c r="J115" i="1"/>
  <c r="J116" i="1"/>
  <c r="N116" i="1" s="1"/>
  <c r="J117" i="1"/>
  <c r="J118" i="1"/>
  <c r="J119" i="1"/>
  <c r="N119" i="1" s="1"/>
  <c r="J120" i="1"/>
  <c r="N120" i="1" s="1"/>
  <c r="J121" i="1"/>
  <c r="K121" i="1" s="1"/>
  <c r="J122" i="1"/>
  <c r="K122" i="1" s="1"/>
  <c r="J123" i="1"/>
  <c r="J124" i="1"/>
  <c r="N124" i="1" s="1"/>
  <c r="J125" i="1"/>
  <c r="N125" i="1" s="1"/>
  <c r="J126" i="1"/>
  <c r="N126" i="1" s="1"/>
  <c r="J127" i="1"/>
  <c r="N127" i="1" s="1"/>
  <c r="J128" i="1"/>
  <c r="J129" i="1"/>
  <c r="N129" i="1" s="1"/>
  <c r="J130" i="1"/>
  <c r="J131" i="1"/>
  <c r="N131" i="1" s="1"/>
  <c r="J132" i="1"/>
  <c r="J133" i="1"/>
  <c r="K133" i="1" s="1"/>
  <c r="J134" i="1"/>
  <c r="K134" i="1" s="1"/>
  <c r="J135" i="1"/>
  <c r="N135" i="1" s="1"/>
  <c r="J136" i="1"/>
  <c r="N136" i="1" s="1"/>
  <c r="J137" i="1"/>
  <c r="J138" i="1"/>
  <c r="N138" i="1" s="1"/>
  <c r="J139" i="1"/>
  <c r="N139" i="1" s="1"/>
  <c r="J140" i="1"/>
  <c r="J141" i="1"/>
  <c r="J142" i="1"/>
  <c r="N142" i="1" s="1"/>
  <c r="J143" i="1"/>
  <c r="J144" i="1"/>
  <c r="N144" i="1" s="1"/>
  <c r="J145" i="1"/>
  <c r="N145" i="1" s="1"/>
  <c r="J146" i="1"/>
  <c r="N146" i="1" s="1"/>
  <c r="J147" i="1"/>
  <c r="J148" i="1"/>
  <c r="N148" i="1" s="1"/>
  <c r="J149" i="1"/>
  <c r="J150" i="1"/>
  <c r="N150" i="1" s="1"/>
  <c r="N20" i="1"/>
  <c r="L21" i="1"/>
  <c r="L22" i="1"/>
  <c r="N22" i="1"/>
  <c r="K23" i="1"/>
  <c r="L23" i="1"/>
  <c r="L24" i="1"/>
  <c r="L25" i="1"/>
  <c r="L26" i="1"/>
  <c r="M26" i="1"/>
  <c r="L27" i="1"/>
  <c r="L28" i="1"/>
  <c r="N28" i="1"/>
  <c r="L29" i="1"/>
  <c r="L30" i="1"/>
  <c r="L31" i="1"/>
  <c r="L32" i="1"/>
  <c r="L33" i="1"/>
  <c r="L34" i="1"/>
  <c r="L35" i="1"/>
  <c r="L36" i="1"/>
  <c r="L37" i="1"/>
  <c r="L38" i="1"/>
  <c r="N38" i="1"/>
  <c r="L39" i="1"/>
  <c r="N39" i="1"/>
  <c r="L40" i="1"/>
  <c r="L41" i="1"/>
  <c r="L42" i="1"/>
  <c r="L43" i="1"/>
  <c r="M43" i="1"/>
  <c r="L44" i="1"/>
  <c r="N44" i="1"/>
  <c r="L45" i="1"/>
  <c r="M45" i="1"/>
  <c r="L46" i="1"/>
  <c r="L47" i="1"/>
  <c r="L48" i="1"/>
  <c r="L49" i="1"/>
  <c r="L50" i="1"/>
  <c r="L51" i="1"/>
  <c r="M51" i="1"/>
  <c r="N51" i="1"/>
  <c r="L52" i="1"/>
  <c r="L53" i="1"/>
  <c r="L54" i="1"/>
  <c r="M54" i="1"/>
  <c r="L55" i="1"/>
  <c r="L56" i="1"/>
  <c r="N56" i="1"/>
  <c r="L57" i="1"/>
  <c r="L58" i="1"/>
  <c r="N58" i="1"/>
  <c r="L59" i="1"/>
  <c r="M59" i="1"/>
  <c r="L60" i="1"/>
  <c r="L61" i="1"/>
  <c r="L62" i="1"/>
  <c r="M62" i="1"/>
  <c r="L63" i="1"/>
  <c r="M63" i="1"/>
  <c r="L64" i="1"/>
  <c r="L65" i="1"/>
  <c r="L66" i="1"/>
  <c r="M66" i="1"/>
  <c r="L67" i="1"/>
  <c r="L68" i="1"/>
  <c r="M68" i="1"/>
  <c r="N68" i="1"/>
  <c r="L69" i="1"/>
  <c r="L70" i="1"/>
  <c r="L71" i="1"/>
  <c r="L72" i="1"/>
  <c r="L73" i="1"/>
  <c r="M73" i="1"/>
  <c r="K74" i="1"/>
  <c r="L74" i="1"/>
  <c r="L75" i="1"/>
  <c r="L76" i="1"/>
  <c r="N76" i="1"/>
  <c r="L77" i="1"/>
  <c r="L78" i="1"/>
  <c r="L79" i="1"/>
  <c r="M79" i="1"/>
  <c r="L80" i="1"/>
  <c r="N80" i="1"/>
  <c r="L81" i="1"/>
  <c r="K82" i="1"/>
  <c r="L82" i="1"/>
  <c r="N82" i="1"/>
  <c r="L83" i="1"/>
  <c r="L84" i="1"/>
  <c r="L85" i="1"/>
  <c r="L86" i="1"/>
  <c r="M86" i="1"/>
  <c r="L87" i="1"/>
  <c r="L88" i="1"/>
  <c r="N88" i="1"/>
  <c r="L89" i="1"/>
  <c r="L90" i="1"/>
  <c r="L91" i="1"/>
  <c r="L92" i="1"/>
  <c r="N92" i="1"/>
  <c r="K93" i="1"/>
  <c r="L93" i="1"/>
  <c r="M93" i="1"/>
  <c r="L94" i="1"/>
  <c r="L95" i="1"/>
  <c r="N95" i="1"/>
  <c r="L96" i="1"/>
  <c r="L97" i="1"/>
  <c r="L98" i="1"/>
  <c r="M98" i="1"/>
  <c r="L99" i="1"/>
  <c r="N99" i="1"/>
  <c r="L100" i="1"/>
  <c r="L101" i="1"/>
  <c r="L102" i="1"/>
  <c r="N102" i="1"/>
  <c r="L103" i="1"/>
  <c r="M103" i="1"/>
  <c r="L104" i="1"/>
  <c r="L105" i="1"/>
  <c r="L106" i="1"/>
  <c r="M106" i="1"/>
  <c r="N106" i="1"/>
  <c r="L107" i="1"/>
  <c r="L108" i="1"/>
  <c r="L109" i="1"/>
  <c r="L110" i="1"/>
  <c r="L111" i="1"/>
  <c r="L112" i="1"/>
  <c r="N112" i="1"/>
  <c r="L113" i="1"/>
  <c r="N113" i="1"/>
  <c r="L114" i="1"/>
  <c r="N114" i="1"/>
  <c r="L115" i="1"/>
  <c r="M115" i="1"/>
  <c r="L116" i="1"/>
  <c r="M116" i="1"/>
  <c r="L117" i="1"/>
  <c r="M117" i="1"/>
  <c r="N117" i="1"/>
  <c r="L118" i="1"/>
  <c r="N118" i="1"/>
  <c r="L119" i="1"/>
  <c r="L120" i="1"/>
  <c r="L121" i="1"/>
  <c r="L122" i="1"/>
  <c r="L123" i="1"/>
  <c r="N123" i="1"/>
  <c r="L124" i="1"/>
  <c r="L125" i="1"/>
  <c r="L126" i="1"/>
  <c r="M126" i="1"/>
  <c r="K127" i="1"/>
  <c r="L127" i="1"/>
  <c r="M127" i="1"/>
  <c r="L128" i="1"/>
  <c r="M128" i="1"/>
  <c r="N128" i="1"/>
  <c r="L129" i="1"/>
  <c r="K130" i="1"/>
  <c r="L130" i="1"/>
  <c r="N130" i="1"/>
  <c r="L131" i="1"/>
  <c r="L132" i="1"/>
  <c r="L133" i="1"/>
  <c r="L134" i="1"/>
  <c r="L135" i="1"/>
  <c r="L136" i="1"/>
  <c r="L137" i="1"/>
  <c r="N137" i="1"/>
  <c r="L138" i="1"/>
  <c r="L139" i="1"/>
  <c r="M139" i="1"/>
  <c r="L140" i="1"/>
  <c r="M140" i="1"/>
  <c r="N140" i="1"/>
  <c r="L141" i="1"/>
  <c r="N141" i="1"/>
  <c r="L142" i="1"/>
  <c r="L143" i="1"/>
  <c r="L144" i="1"/>
  <c r="L145" i="1"/>
  <c r="M145" i="1"/>
  <c r="L146" i="1"/>
  <c r="L147" i="1"/>
  <c r="N147" i="1"/>
  <c r="L148" i="1"/>
  <c r="L149" i="1"/>
  <c r="N149" i="1"/>
  <c r="L150" i="1"/>
  <c r="O153" i="1" s="1"/>
  <c r="L20" i="1"/>
  <c r="K142" i="1" l="1"/>
  <c r="K140" i="1"/>
  <c r="K138" i="1"/>
  <c r="K128" i="1"/>
  <c r="K124" i="1"/>
  <c r="K118" i="1"/>
  <c r="K117" i="1"/>
  <c r="K116" i="1"/>
  <c r="K111" i="1"/>
  <c r="K88" i="1"/>
  <c r="K46" i="1"/>
  <c r="K37" i="1"/>
  <c r="K34" i="1"/>
  <c r="N133" i="1"/>
  <c r="O133" i="1" s="1"/>
  <c r="N122" i="1"/>
  <c r="O122" i="1" s="1"/>
  <c r="K58" i="1"/>
  <c r="K146" i="1"/>
  <c r="M37" i="1"/>
  <c r="M138" i="1"/>
  <c r="N121" i="1"/>
  <c r="K85" i="1"/>
  <c r="K115" i="1"/>
  <c r="K103" i="1"/>
  <c r="K91" i="1"/>
  <c r="K67" i="1"/>
  <c r="K55" i="1"/>
  <c r="K31" i="1"/>
  <c r="K131" i="1"/>
  <c r="K49" i="1"/>
  <c r="K114" i="1"/>
  <c r="K90" i="1"/>
  <c r="O114" i="1"/>
  <c r="K137" i="1"/>
  <c r="K26" i="1"/>
  <c r="K107" i="1"/>
  <c r="K87" i="1"/>
  <c r="K39" i="1"/>
  <c r="K40" i="1"/>
  <c r="O151" i="1"/>
  <c r="M88" i="1"/>
  <c r="O88" i="1" s="1"/>
  <c r="K126" i="1"/>
  <c r="K78" i="1"/>
  <c r="M40" i="1"/>
  <c r="O40" i="1" s="1"/>
  <c r="M34" i="1"/>
  <c r="K141" i="1"/>
  <c r="K129" i="1"/>
  <c r="K81" i="1"/>
  <c r="K69" i="1"/>
  <c r="K57" i="1"/>
  <c r="K33" i="1"/>
  <c r="K145" i="1"/>
  <c r="K100" i="1"/>
  <c r="K120" i="1"/>
  <c r="K59" i="1"/>
  <c r="N109" i="1"/>
  <c r="O109" i="1" s="1"/>
  <c r="N103" i="1"/>
  <c r="O130" i="1"/>
  <c r="K22" i="1"/>
  <c r="M131" i="1"/>
  <c r="O131" i="1" s="1"/>
  <c r="K139" i="1"/>
  <c r="K104" i="1"/>
  <c r="K80" i="1"/>
  <c r="K68" i="1"/>
  <c r="K44" i="1"/>
  <c r="O102" i="1"/>
  <c r="N61" i="1"/>
  <c r="O61" i="1" s="1"/>
  <c r="O113" i="1"/>
  <c r="K112" i="1"/>
  <c r="K148" i="1"/>
  <c r="N91" i="1"/>
  <c r="O91" i="1" s="1"/>
  <c r="O149" i="1"/>
  <c r="O137" i="1"/>
  <c r="O148" i="1"/>
  <c r="K147" i="1"/>
  <c r="K62" i="1"/>
  <c r="K150" i="1"/>
  <c r="F18" i="3"/>
  <c r="F19" i="3" s="1"/>
  <c r="N87" i="1"/>
  <c r="N57" i="1"/>
  <c r="K32" i="1"/>
  <c r="O76" i="1"/>
  <c r="O20" i="1"/>
  <c r="O106" i="1"/>
  <c r="K92" i="1"/>
  <c r="N25" i="1"/>
  <c r="K102" i="1"/>
  <c r="K66" i="1"/>
  <c r="K54" i="1"/>
  <c r="K42" i="1"/>
  <c r="K30" i="1"/>
  <c r="K63" i="1"/>
  <c r="K101" i="1"/>
  <c r="O65" i="1"/>
  <c r="K41" i="1"/>
  <c r="O29" i="1"/>
  <c r="N81" i="1"/>
  <c r="O81" i="1" s="1"/>
  <c r="O100" i="1"/>
  <c r="O64" i="1"/>
  <c r="O28" i="1"/>
  <c r="K56" i="1"/>
  <c r="K99" i="1"/>
  <c r="K75" i="1"/>
  <c r="K51" i="1"/>
  <c r="K27" i="1"/>
  <c r="O90" i="1"/>
  <c r="M44" i="1"/>
  <c r="O44" i="1" s="1"/>
  <c r="N69" i="1"/>
  <c r="O69" i="1" s="1"/>
  <c r="O54" i="1"/>
  <c r="N33" i="1"/>
  <c r="O33" i="1" s="1"/>
  <c r="K110" i="1"/>
  <c r="K86" i="1"/>
  <c r="K50" i="1"/>
  <c r="K97" i="1"/>
  <c r="M104" i="1"/>
  <c r="O104" i="1" s="1"/>
  <c r="M80" i="1"/>
  <c r="O80" i="1" s="1"/>
  <c r="K71" i="1"/>
  <c r="K47" i="1"/>
  <c r="N73" i="1"/>
  <c r="O73" i="1" s="1"/>
  <c r="K105" i="1"/>
  <c r="K45" i="1"/>
  <c r="K21" i="1"/>
  <c r="M75" i="1"/>
  <c r="O75" i="1" s="1"/>
  <c r="K89" i="1"/>
  <c r="O52" i="1"/>
  <c r="M124" i="1"/>
  <c r="O124" i="1" s="1"/>
  <c r="M71" i="1"/>
  <c r="O71" i="1" s="1"/>
  <c r="O97" i="1"/>
  <c r="K48" i="1"/>
  <c r="K70" i="1"/>
  <c r="M22" i="1"/>
  <c r="O22" i="1" s="1"/>
  <c r="K149" i="1"/>
  <c r="K135" i="1"/>
  <c r="M47" i="1"/>
  <c r="O47" i="1" s="1"/>
  <c r="O138" i="1"/>
  <c r="O126" i="1"/>
  <c r="K52" i="1"/>
  <c r="K119" i="1"/>
  <c r="M99" i="1"/>
  <c r="O99" i="1" s="1"/>
  <c r="K123" i="1"/>
  <c r="O94" i="1"/>
  <c r="K20" i="1"/>
  <c r="O116" i="1"/>
  <c r="M101" i="1"/>
  <c r="O101" i="1" s="1"/>
  <c r="M147" i="1"/>
  <c r="O147" i="1" s="1"/>
  <c r="O125" i="1"/>
  <c r="M87" i="1"/>
  <c r="K96" i="1"/>
  <c r="K72" i="1"/>
  <c r="K36" i="1"/>
  <c r="O21" i="1"/>
  <c r="K143" i="1"/>
  <c r="O119" i="1"/>
  <c r="O107" i="1"/>
  <c r="K95" i="1"/>
  <c r="K83" i="1"/>
  <c r="O59" i="1"/>
  <c r="O35" i="1"/>
  <c r="O23" i="1"/>
  <c r="M142" i="1"/>
  <c r="O142" i="1" s="1"/>
  <c r="K136" i="1"/>
  <c r="M118" i="1"/>
  <c r="O118" i="1" s="1"/>
  <c r="M111" i="1"/>
  <c r="O111" i="1" s="1"/>
  <c r="K108" i="1"/>
  <c r="M57" i="1"/>
  <c r="O53" i="1"/>
  <c r="M46" i="1"/>
  <c r="O46" i="1" s="1"/>
  <c r="M39" i="1"/>
  <c r="O39" i="1" s="1"/>
  <c r="O32" i="1"/>
  <c r="K106" i="1"/>
  <c r="K94" i="1"/>
  <c r="O70" i="1"/>
  <c r="O34" i="1"/>
  <c r="O136" i="1"/>
  <c r="O83" i="1"/>
  <c r="K132" i="1"/>
  <c r="K84" i="1"/>
  <c r="O82" i="1"/>
  <c r="O128" i="1"/>
  <c r="O68" i="1"/>
  <c r="O49" i="1"/>
  <c r="O27" i="1"/>
  <c r="O150" i="1"/>
  <c r="O78" i="1"/>
  <c r="O95" i="1"/>
  <c r="K125" i="1"/>
  <c r="K65" i="1"/>
  <c r="O135" i="1"/>
  <c r="O117" i="1"/>
  <c r="O85" i="1"/>
  <c r="O56" i="1"/>
  <c r="O45" i="1"/>
  <c r="O38" i="1"/>
  <c r="K113" i="1"/>
  <c r="O89" i="1"/>
  <c r="K77" i="1"/>
  <c r="K53" i="1"/>
  <c r="O41" i="1"/>
  <c r="K29" i="1"/>
  <c r="O63" i="1"/>
  <c r="K76" i="1"/>
  <c r="K64" i="1"/>
  <c r="K28" i="1"/>
  <c r="O123" i="1"/>
  <c r="O112" i="1"/>
  <c r="O58" i="1"/>
  <c r="O79" i="1"/>
  <c r="O98" i="1"/>
  <c r="O84" i="1"/>
  <c r="K79" i="1"/>
  <c r="K60" i="1"/>
  <c r="O43" i="1"/>
  <c r="K24" i="1"/>
  <c r="K144" i="1"/>
  <c r="O103" i="1"/>
  <c r="K98" i="1"/>
  <c r="O87" i="1"/>
  <c r="K43" i="1"/>
  <c r="K35" i="1"/>
  <c r="O141" i="1"/>
  <c r="O108" i="1"/>
  <c r="O92" i="1"/>
  <c r="N67" i="1"/>
  <c r="O67" i="1" s="1"/>
  <c r="O48" i="1"/>
  <c r="N31" i="1"/>
  <c r="N143" i="1"/>
  <c r="O143" i="1" s="1"/>
  <c r="N132" i="1"/>
  <c r="O132" i="1" s="1"/>
  <c r="O127" i="1"/>
  <c r="N86" i="1"/>
  <c r="O86" i="1" s="1"/>
  <c r="O62" i="1"/>
  <c r="O51" i="1"/>
  <c r="N42" i="1"/>
  <c r="O42" i="1" s="1"/>
  <c r="O37" i="1"/>
  <c r="O26" i="1"/>
  <c r="O105" i="1"/>
  <c r="O146" i="1"/>
  <c r="O31" i="1"/>
  <c r="O72" i="1"/>
  <c r="N36" i="1"/>
  <c r="O36" i="1" s="1"/>
  <c r="O140" i="1"/>
  <c r="O121" i="1"/>
  <c r="N115" i="1"/>
  <c r="N96" i="1"/>
  <c r="O96" i="1" s="1"/>
  <c r="N55" i="1"/>
  <c r="O55" i="1" s="1"/>
  <c r="N134" i="1"/>
  <c r="O134" i="1" s="1"/>
  <c r="O129" i="1"/>
  <c r="O110" i="1"/>
  <c r="N77" i="1"/>
  <c r="O77" i="1" s="1"/>
  <c r="N66" i="1"/>
  <c r="O66" i="1" s="1"/>
  <c r="O50" i="1"/>
  <c r="N30" i="1"/>
  <c r="O30" i="1" s="1"/>
  <c r="O25" i="1"/>
  <c r="O145" i="1"/>
  <c r="O115" i="1"/>
  <c r="O120" i="1"/>
  <c r="O139" i="1"/>
  <c r="O93" i="1"/>
  <c r="O74" i="1"/>
  <c r="O60" i="1"/>
  <c r="O24" i="1"/>
  <c r="O144" i="1"/>
  <c r="O57" i="1" l="1"/>
  <c r="O152" i="1"/>
  <c r="O159" i="1" l="1"/>
  <c r="O157" i="1" l="1"/>
  <c r="O154" i="1"/>
  <c r="O16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<sst xmlns="http://schemas.openxmlformats.org/spreadsheetml/2006/main" count="307" uniqueCount="177">
  <si>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</si>
  <si>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</si>
  <si>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</si>
  <si>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</si>
  <si>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</si>
  <si>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</si>
  <si>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</si>
  <si>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</si>
  <si>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</si>
  <si>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</si>
  <si>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</si>
  <si>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</si>
  <si>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</si>
  <si>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</si>
  <si>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</si>
  <si>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</si>
  <si>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</si>
  <si>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</si>
  <si>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</si>
  <si>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</si>
  <si>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</si>
  <si>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</si>
  <si>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</si>
  <si>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</si>
  <si>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</si>
  <si>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</si>
  <si>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</si>
  <si>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</si>
  <si>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</si>
  <si>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</si>
  <si>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</si>
  <si>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SERVICIO DE MANTENIMIENTO PREVENTIVO Y CORRECTIVO A: AGITADOR MAGNETICO CON CALENTAMIENTO MAR PLACA: 9015 9016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EHEIDOLPH SER. No.019826112 TYPE: MR301.</t>
  </si>
  <si>
    <t>UNIDAD</t>
  </si>
  <si>
    <t>SERVICIO DE MANTENIMIENTO PREVENTIVO Y CORRECTIVO A: CONDUCTIVIMETRO DIGITAL PORTATIL MICROP PLACA: 9068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MRCA: HANDYLAB LF1 SCHOTT SER No. 74252042  </t>
  </si>
  <si>
    <t>SERVICIO DE MANTENIMIENTO PREVENTIVO Y CORRECTIVO A: BAÑO DE AGUA MARCA MEMMERT DE ALEMANIA M PLACA: 9210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MEMMERT TYPE: WB22</t>
  </si>
  <si>
    <t>SERVICIO DE MANTENIMIENTO PREVENTIVO Y CORRECTIVO A: MICROPIPETEADOR PARA PIPETAS DE 0.1 - 10 PLACA: 9214 Se requiere: 1. Revisión funcional. 2. Desensamble del equipo. 3. Revisión, ajuste, limpieza y lubricación de sistema mecánico. 4. Limpieza general. 5. Ensamble del equipo. 6, cambio de filtro (FILTRO PARA PIPETA DE 0.5 A 5 ML O DE 1 A 10ML) 7. Prueba funcional final. MARCA MACRO. REF 07 T1843</t>
  </si>
  <si>
    <t>SERVICIO DE MANTENIMIENTO PREVENTIVO Y CORRECTIVO A: MICROPIPETEADOR PARA CAPILARES DESECHABL PLACA: 9220 9221 Se requiere: 1. Revisión funcional. 2. Desensamble del equipo. 3. Revisión, ajuste, limpieza y lubricación de sistema mecánico. 4. Limpieza general. 5. Ensamble del equipo. 6, cambio de filtro (FILTRO PARA PIPETA DE 0.5 A 5 ML O DE 1 A 10ML) 7. Prueba funcional final. MARCA BRND REF. 05L28090 &amp; 10T7108</t>
  </si>
  <si>
    <t>SERVICIO DE MANTENIMIENTO PREVENTIVO Y CORRECTIVO A: BAÑO DE MARIA MEMMERT W 270 No. 840532 PLACA: 10291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MEMMERT TYPE: W 270 F. Nr 840532</t>
  </si>
  <si>
    <t>SERVICIO DE MANTENIMIENTO PREVENTIVO Y CORRECTIVO A: BAÑO SEROLOGICO CON RECIRCULACION MARCA PLACA: 10293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INDULAB ref. 0I0-C</t>
  </si>
  <si>
    <t>SERVICIO DE MANTENIMIENTO PREVENTIVO Y CORRECTIVO A: ESPECTROFOMETRO SPECTRONIC 20 PARA FLU PLACA: 16714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MILTON ROY S/N 3SG9232017</t>
  </si>
  <si>
    <t>SERVICIO DE MANTENIMIENTO PREVENTIVO Y CORRECTIVO A: PIPETA AUTOMATICA V-1000 U REF: IMCOL S/ PLACA: 18690 Se requiere: 1. Revisión funcional. 2. Desensamble del equipo. 3. Revisión, ajuste, limpieza y lubricación de sistema mecánico. 4. Limpieza general. 5. Ensamble del equipo. 6. Prueba funcional final. REF: IMCOL S/</t>
  </si>
  <si>
    <t>SERVICIO DE MANTENIMIENTO PREVENTIVO Y CORRECTIVO A: CENTRIFUGA PARA 24 TUBOS 0091 CLAY ADAMS PLACA: 20306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CALY ADAMS DYNAMIC. SER No. 3170022</t>
  </si>
  <si>
    <t>SERVICIO DE MANTENIMIENTO PREVENTIVO Y CORRECTIVO A: BALANZA ELECTRONICA DIGITAL 0.01 GR HASTA 310 G OHAUS PLACA: 41250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OHAUS N. 13123 ITEM: PA 313</t>
  </si>
  <si>
    <t>SERVICIO DE MANTENIMIENTO PREVENTIVO Y CORRECTIVO A: PHMETRO MARCA HANNA MOD.HI 99121 S/N 08516922 PLACA: 42746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HANNA  S/N 08516922  </t>
  </si>
  <si>
    <t>SERVICIO DE MANTENIMIENTO PREVENTIVO Y CORRECTIVO A: ESPECTO FOTOMETRO MARCA THERMO, MODELO GESYS 10S UV VIS LAMPARAS INTERFACE: FLASH DE XEON. S/N 2L6Q206002. INCLUYE: MANUAL, CABLE DE PODER, FORRO PROTECTOR, CABLE DE DATOS, PORTA CELDAS. PLACA: 45009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LEXUS SN LT130081</t>
  </si>
  <si>
    <t>SERVICIO DE MANTENIMIENTO PREVENTIVO Y CORRECTIVO A: BALANZA DIGITAL PARA LABORATORIO DE ALTA PRECISON, PLATO 9CM DE DIAMETRO, MARCA LEXUS  PLACA: 52668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LEXUS SN LT130081</t>
  </si>
  <si>
    <t>SERVICIO DE MANTENIMIENTO PREVENTIVO Y CORRECTIVO A: BURETA DIGITAL PLACA: 55330 55331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KARTELL REF 50 0115 022 &amp; 50 0515 042</t>
  </si>
  <si>
    <t>SERVICIO DE MANTENIMIENTO PREVENTIVO Y CORRECTIVO A: PAQUETE AGITADOR CON VTF Y VARILLA DE SOPORTE; ESTRUCTURA EN TECNOPROPILENO CON PLACA CALEFACTORA  DE CERAMICA, PROGRAMACION DE VELOCIDAD. INCLUYE AGITADOR MAGNETICO CON CALENTAMIENTO TECNOREGULAR DIGITAL MARCA VELP PLACA: 56560 56564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velp s/n 375557 code f20510061 termómetro s/n 406062 marca VELP S/N 393997 F205 10061 termómetro s n 406043</t>
  </si>
  <si>
    <t>SERVICIO DE MANTENIMIENTO PREVENTIVO Y CORRECTIVO A: BALANZA DE PRECISION CAPACIDAD 1200 G, SENSIBILIDAD 1,01 G, REPETITIVIDAD 0,02 G DESVEST, LINEALIDAD 0,03 G, CALIBRACION SELECCIONABLE POR EL USUARIO  O CALIBRACION DE LINEALIDAD/ DIGITAL CON PESA EXTERNA, ALIMENTACION ELECTRICA, ADAPTADOR AC. MARCA OHAUS. PLACA: 56577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OHAUS SN B634908968</t>
  </si>
  <si>
    <t>SERVICIO DE MANTENIMIENTO PREVENTIVO Y CORRECTIVO A: DESTILADOR EN ACERO INOXIDABLE, SISTEMA DE DESTILACION AVANZADO, CAPACIDAD 4 L /HORA, CALENTADOR: (LXDXH) 3 KW CONSUMO DE AGUA: 40 L; MATERIAL ACERO INOXIDABLE, AGUA TIPO iii, VOLTAJE 220 V/50 HZ. MARCA FINITECH. PLACA: 56579 Se requiere: 1. Revisión funcional. 2. Desensamble del equipo. 3. Revisión, ajuste y limpieza de sistema eléctrico y electrónico. 4. Revisión, ajuste, limpieza y lubricación de sistema mecánico.5. Limpieza general. 6. Ensamble del equipo. 7. Verificación de datos programables. 8. Verificación de toma de datos. MARCA FINITECH SER No. TMDO1-FTWD-06</t>
  </si>
  <si>
    <t>SERVICIO DE MANTENIMIENTO PREVENTIVO Y CORRECTIVO A: CABINA EXTRACTORA DE GASES DE HUMOS 100X FABRICADA BAJO CONFORMIDAD CON LAS NORMAS ANSI/ASHRAE 110-1995 NFPA 45 Y ANSI z9,5. MARCA PHYSIS. PLACA: 56582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ANALYTICA SERIE 021734851</t>
  </si>
  <si>
    <t>SERVICIO DE MANTENIMIENTO PREVENTIVO Y CORRECTIVO A: DESTILADOR EN ACERO INOXIDABLE, SISTEMA DE DESTILACION AVANZADO, CAPACIDAD 4 L /HORA, CALENTADOR: (LXDXH) 3 KW CONSUMO DE AGUA: 40 L; MATERIAL ACERO INOXIDABLE, AGUA TIPO iii, VOLTAJE 220 V/50 HZ. MARCA FINITECH. PLACA: 56594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(FILTROS DE CARBÓN). MARCA FINITECH SER No. TMDO1-FTWD-06</t>
  </si>
  <si>
    <t>SERVICIO DE MANTENIMIENTO PREVENTIVO Y CORRECTIVO A : PH- METRO DIGITAL. PORTÁTIL CON RANGO DE 0 A 14 DE 0.01 PH, MEDIDOR CON ELECTRODO ST320 (3 EN 1) KIT IP54, SUJETADOR, CORREA, 4 BATERÍAS, PH 1999,1999 MV RESOLUCIÓN 0,01 PH. MARCA OHAUS. PLACA: 56630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OHAUS SER No. B649424082</t>
  </si>
  <si>
    <t>SERVICIO DE MANTENIMIENTO PREVENTIVO Y CORRECTIVO A: PHMETROPH/MV, CONCENTRACIÓN DE IONES ORPREDOX, CONDUCTIVIDAD, OXÍGENO DISUELTO, PANTALLA LCD DE GRAN TAMAÑO, PARÁMETROS PH:0 HASTA 14,00 PH.ORP:+/-1999. CONDUCTIVIDAD: 200US/MS/20MS/200MS. TDS OXÍGENO DISUELTO. MARCA LOVIBOND PLACA: 56634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MARCA LOVIBOND SER No. AI17877</t>
  </si>
  <si>
    <t>SERVICIO DE MANTENIMIENTO PREVETNIVO Y CORRECTIVO A: LIOFILIZADOR PARA MESA CON CUBIERTA DE TEFLON DE 2,5 LTS, MARCA LABCONCO, MODELO FREEZONE PLACA: 50656 Se requiere (1).Verificación y puesta en marcha. (2) Revisión sistema eléctrico y electrónico. (3) cambio de empaques y comprobación de funcionamiento. (4) limpieza interna y externa. </t>
  </si>
  <si>
    <t>SERVICIO DE MANTENIMIENTO PREVENTIVO Y CORRECTIVO A: BOMBA DE RECIRCULACION DE AGUA JP, MARCA VELP PLACA: 50668 Se requiere (1). Verificación y puesta en marcha. (2) Verificación y cambio de mangueras degun deterioro o avería. (3) Revisión a sistema eléctrico y electrónico. (4) Limpieza interna y externa. </t>
  </si>
  <si>
    <t>SERVICIO DE MANTENIMIENTO PREVETNIVO Y CORRECTIVO A: SCRUBBER SMS , MARCA VELP PLACA: 50669 Se requiere (1). Verificación y puesta en marcha. (2) Cambio de filtro (3). Limpieza interna y externa (4) Control de fugas de agua. MARCA VELP CIENTIFICA REF 308821</t>
  </si>
  <si>
    <t>SERVICIO DE MANTENIMIENTO PREVENTIVO Y CORRECTIVO A: ANALIZADOR DE NITROGENO DUMAS NTA 701 PLACA: 50666 Se requiere (1). Se requiere instalación al sistema de gases presente en el laboratorio de nutrición (2) verificación y puesta en marcha (3) revisión a sistema eléctrico y electrónico (4) limpieza interna y externa.</t>
  </si>
  <si>
    <t>SERVICIO DE MANTENIMIENTO PREVENTIVO Y CORRECTIVO A: CABINA EXTRACTOR MONO DE 1,2 M, INCLUYE SUPERFICIE DE TRABAJO Y POSETA PLACA: 50671 Se requiere (1). Requiere instalación del arrancador o fuente de poder (2). Verificación y ajuste de motor (simens 3- motor 1LA7073-4YA60. S1 IP55./ 319216) (3). Impermeabilizar y colocación de cubierta en zona donde se ubica el motor. (4) Verificación y puesta en marcha (5) Limpieza interna y externa. MARCA ESCO MODEL EFH-4A9</t>
  </si>
  <si>
    <t>SERVICIO DE MANTENIMIENTO PREVETNIVO Y CORRECTIVO A: MOLINO UNIVERSAL DE FUNCIONAMIENTO CONTINUO IKA, MF 10, CABEZAL DE MOLIENDA MF 10 Y TAMIZ PLACA: 50675 Se requiere (1). Requiere cambio de piezas para cierre del elemento (2).Revisión del sistema eléctrico (3) verificación y puesta en marcha (4) Limpieza interna y externa del elemento.</t>
  </si>
  <si>
    <t>SERVICIO DE MANTENIMIENTO PREVENTIVO Y CORRECTIVO A: EXTRACTOR DE GRASA MODELO GOLDFISCH DE 6 PUESTOS, MARCA LABCONCO INCLUYE BOMBA VACIO PLACA: 50676 Se requiere (1). Verificación de las planchas de calentamiento de los puesto 5 y 6 ya que no calientan (2). Cambio total de todos los empaques (3). Revisión del sistema graduación de temperatura. (4) limpieza interna y externa (5) verificación y puesta en marcha.  </t>
  </si>
  <si>
    <t>SERVICIO DE MANTENIMIENTO PREVENTIVO Y CORRECTIVO A: BOMBA DE VACIO TIPO MZ 2C, MARCA VACCUBRAND PLACA: 50678 Se requiere (1) Limpieza a componentes internos y externos, lubricación de ser necesario. (2) verificación y puesta en marcha</t>
  </si>
  <si>
    <t>SERVICIO DE MANTENIMIENTO PREVETNIVO Y CORRECTIVO A: PLANCHA CON AGITADOR MAGNETICO AJUSTABLE A 1600 RPM TEMPERATURA MAXIMA DE CALENTAMIENTO 380° CELCIUS AJUSTABLE TERMOMETRO   PLACA: 64941 64943 64947 64949 64952 64944 64958 Se requiere (1) Revisión del sistema eléctrico, comprobar que los indicadores lumínicos funcionen (2) cambio de cables que se encuentren expuestos (3) Limpieza interna y externa (4) verificación de funcionamiento de los reguladores de temperatura (5) Verificación y puesta en marcha. MARCA MAGNETIC STIRRER MODEL SH-2</t>
  </si>
  <si>
    <t>SERVICIO DE MANTENIMIENTO PREVENTIVO Y CORRECTIVO A: EQUIPO ELECTROEYACULADOR MARCA ELECTRO J PLACA: 16591 Se requiere (1) Verificación y puesta en marcha (2) Revisión del sistema eléctrico y cambio de los componentes que se encuentren dañados (3) limpieza interna y externa.</t>
  </si>
  <si>
    <t>SERVICIO DE MANTENIMIENTO PREVENTIVO Y CORRECTIVO A : TERMO 35 VHC PLACA: 16681 Se requiere (1) Verificación y corrección de fugas de nitrógeno(2) Comprobación de funcionamiento óptimo (3) limpieza interna y externa TAYLOR-WHARTON, 35 VHC. No. R033-9c42</t>
  </si>
  <si>
    <t>SERVICIO DE MANTENIMIENTO PREVENTIVO Y CORRECTIVO A: IMPRESORA PARA PAJILLAS PLACA: 46065 Se requiere (1) limpieza de componentes internos y externos (2) verificación y puesta en marcha marca minitube. Modelo druckmaschine AHDR 0,5. Referencia 13142/1000.0 serial 1000130213</t>
  </si>
  <si>
    <t>SERVICIO DE MANTENIMIENTO PREVENTIVO Y CORRECTIVO A: EMPACADORA Y SELLADORA PARA PAJILLAS MARCA MINITUBE, REFERENCIA 13400/9900 PLACA: 46064 Se requiere (1) Verificación y puesta en marcha (2) revisión de la bomba de vacío (3) limpieza a componentes internos y externos (4) incluir esferas selladoras de pajillas.</t>
  </si>
  <si>
    <t>SERVICIO DE MANTENIMIENTO PREVENTIVO Y CORRECTIVO A: AQUILA PRO ASP18 marca ESAOTE PIEMEDICAL  Origen Holandés numero de parte 109701010000 serie  00826 PLACA: 60358 Se requiere (1) Verificación y puesta en marcha (2) Revisión y ajuste de los parámetros de medición en todos los canales (3) revisión de los componentes eléctricos y electrónicos (4) limpieza interna y externa. marca esaote piemedical alquila pro. Modelo 411281. Serie 07140049  </t>
  </si>
  <si>
    <t>SERVICIO DE MANTENIMIENTO PREVENTIVO Y CORRECTIVO A: Microscopio binocular marca ADVANCED OPTICAL referencia XSP-136 A S/N 86 PLACA: 60361 60366 Se requiere (1) Revisión y ajuste de los objetos de cada uno de los binoculares (2) revisión de la luminaria de cada uno de los dispositivos (3) limpieza interna y externa (4) verificación y puesta en marcha.</t>
  </si>
  <si>
    <t>SERVICIO DE MANTENIMIENTO PREVENTIVO Y CORRECTIVO A: Electroeyaculador para bovino ELECTRO JAC 5 S/N 131 PLACA: 60400 Se requiere (1) Verificación y puesta en marcha (2) limpieza interna y externa de los componentes.</t>
  </si>
  <si>
    <t>SERVICIO DE MANTENIMIENTO PREVENTIVO Y CORRECTIVO A: SIERRA SINFIN OMEGA 9222 PLACA: 16437  Se requiere: 1. Revisión funcional. 2. Desensamble del equipo. 3. Revisión, ajuste y limpieza de sistema eléctrico y electrónico.4. Revisión, ajuste, limpieza y lubricación de sistema mecánico. 5. Limpieza general. 6. Ensamble del equipo. 7. Verificación de datos programables. 8. Verificación de toma de datos. </t>
  </si>
  <si>
    <t>SERVICIO DE MANTENIMIENTO PREVENTIVO Y CORRECTIVO A: BALANZA ELECTRONICA DE PRECISION SARTORI PLACA: 16438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Parametrización y ajuste</t>
  </si>
  <si>
    <t>SERVICIO DE MANTENIMIENTO PREVENTIVO Y CORRECTIVO A: TINA QUESERA CON ACCESORIOS EN ACERO INO PLACA: 26960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TINA QUESERA MARCA JAVAR SIN REFERENCIA  </t>
  </si>
  <si>
    <t>SERVICIO DE MANTENIMIENTO PREVENTIVO Y CORRECTIVO A: EXTRACTOR DE AIRE PLACA: 32842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EXTRACTOR DE AIRE SIN REFERENCIA DE MARCA</t>
  </si>
  <si>
    <t>SERVICIO DE MANTENIMIENTO PREVENTIVO Y CORRECTIVO A: EXTRACTOR DE GASES PLACA: 33261 33262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EXTRACTOR DE GASES SIN REFERENCIA DE MARCA</t>
  </si>
  <si>
    <t>SERVICIO DE MANTENIMIENTO PREVENTIVO Y CORRECTIVO A: REFRACTOMETRO DE 0-85 DIGITAL PLACA: 35988 Se requiere: 1. Revisión funcional. 2. Desensamble del equipo. 3. Revisión, ajuste, limpieza y lubricación de sistema mecánico. 4. Limpieza general. 5. Ensamble del equipo. 7. Prueba funcional final. REFRACTOMETRO DE 0-85% DIGITAL MARCA ATAGO SIN REFERENCIA</t>
  </si>
  <si>
    <t>SERVICIO DE MANTENIMIENTO PREVENTIVO Y CORRECTIVO A: HIDROLAVADORA 1400 PSI, 2HP, 5 LT MIN, 110 VOLTIOS PLACA: 49634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HIDROLAVADORA MARCA BLACK DECKER</t>
  </si>
  <si>
    <t>SERVICIO DE MANTENIMIENTO PREVENTIVO Y CORRECTIVO A: TAJADORA DE JAMON Y QUESO PLACA: 52663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TAJADORA DE JAMÓN MARCA MPC INDUSTRIAL</t>
  </si>
  <si>
    <t>SERVICIO DE MANTENIMIENTO PREVENTIVO Y CORRECTIVO A: REFRACTOMETRO PLACA: 55346 55347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REFRACTOMETRO SIN MARCA NI REFERENCIA</t>
  </si>
  <si>
    <t>SERVICIO DE MANTENIMIENTO PREVENTIVO Y CORRECTIVO A: REFRACTOMETRO DIGITAL PLACA: 55348 55349 Se requiere: 1. Revisión funcional. 2. Desensamble del equipo. 3. Revisión, ajuste, limpieza y lubricación de sistema mecánico. 4. Limpieza general. 5. Ensamble del equipo. 7. Prueba funcional final. REFRACTOMETRO DIGITAL SIN MARCA NI REFERENCIA</t>
  </si>
  <si>
    <t>SERVICIO DE MANTENIMIENTO PREVENTIVO Y CORRECTIVO A: TERMOMETRO INFRAROJO LASER PLACA: 55352 Se requiere: 1. Revisión funcional. 2. Desensamble del equipo. 3. Revisión, ajuste y limpieza de sistema eléctrico y electrónico.4. Revisión, ajuste, limpieza y lubricación de sistema mecánico. 5. Limpieza general. 6. Ensamble del equipo. 7. Verificación de datos programables. 8. Verificación de toma de datos. TERMOMETRO INFRAROJO LASER SIN MARCA NI REFERENCIA</t>
  </si>
  <si>
    <t>SERVICIO DE MANTENIMIENTO PREVENTIVO Y CORRECTIVO A: AGITADOR ORBITAL CLAY ADAMS MOD. YANKEE PLACA: 1684 Se requiere: 1. Revisión funcional. 2. Desensamble del equipo. 3. Revisión, ajuste y limpieza de sistema eléctrico. 4. Revisión, ajuste, limpieza y lubricación de sistema mecánico.</t>
  </si>
  <si>
    <t>SERVICIO DE MANTENIMIENTO PREVENTIVO Y CORRECTIVO A: ESTUFA HOT-PLATE ELECTRICA CON PLACA  PLACA: 9171 Se requiere: 1. Revisión funcional. 2. Revisión, ajuste y limpieza de sistema eléctrico MARCA SCHOTT CERAN</t>
  </si>
  <si>
    <t>SERVICIO DE MANTENIMIENTO PREVENTIVO Y CORRECTIVO A: MUFLA DIGITAL PROGRAMABLE MARCA NEYTECH PLACA: 9183 Se requiere: 1. Revisión funcional. 2. Revisión, ajuste y limpieza de sistema eléctrico y electrónico. 3. Revisión, ajuste, limpieza y lubricación de sistema mecánico. 4. Verificación de datos programables. </t>
  </si>
  <si>
    <t>SERVICIO DE MANTENIMIENTO PREVENTIVO Y CORRECTIVO A: BAÑO MARIA WB14 MEMMERT F-NR 14960697 PLACA: 10292 Se requiere: 1. Revisión funcional. 2. Desensamble del equipo. 3. Revisión, ajuste y limpieza de sistema eléctrico.</t>
  </si>
  <si>
    <t>SERVICIO DE MANTENIMIENTO PREVENTIVO Y CORRECTIVO A: HORNO DE PRECISION MARCA DIES  PLACA: 16675 Se requiere: 1. Revisión funcional. 2. Desensamble del equipo. 3. Revisión, ajuste y limpieza de sistema eléctrico.  </t>
  </si>
  <si>
    <t>SERVICIO DE MANTENIMIENTO PREVENTIVO Y CORRECTIVO A: MEDIDOR DE PH/ CON 510 DE MESA Y CELDA DE PLACA: 28498 Se requiere: 1. Revisión funcional. 3. Revisión, ajuste y limpieza. MARCA OAKTON SERIE 510</t>
  </si>
  <si>
    <t>SERVICIO DE MANTENIMIENTO PREVENTIVO Y CORRECTIVO A: ESPECTROFOTOMETRO UV-VIS, MODELO UV-1800 MARCASHIMADZU PLACA: 50681 Se requiere: 1. Revisión funcional. 2. Desensamble del equipo. 3. Revisión, ajuste y limpieza de sistema eléctrico y electrónico. </t>
  </si>
  <si>
    <t>SERVICIO DE MANTENIMIENTO PREVENTIVO Y CORRECTIVO A: DESTILADOR MODELO 9000 DST 210-002, TUTTNAUER PLACA: 50683 Se requiere: 1. Revisión funcional. 2. Desensamble del equipo. 3. Revisión, ajuste y limpieza de sistema eléctrico y electrónico.</t>
  </si>
  <si>
    <t>SERVICIO DE MANTENIMIENTO PREVENTIVO Y CORRECTIVO A: PH METRO MULTIPARAMETRO DE MESA  PROLAB 2000, MARCA SI ANALYTICS PLACA: 50686 50687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</si>
  <si>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Y CORRECTIVO A: MOLINO PARA SUELOS MOTOR INDUCCIÓN CON 1/4 CV. CONTROL DE VELOCIDAD ELECTRÓNICO. LECTURA DE RPM ANALÓGICO FIJO EN 1750 RPM. ROTOR MARTILLOS MÓVILES  VOLTAJE / POTENCIA 220 VAC / 200 WATTS ACOMPAÑA - TAMIZ DE RETENCIÓN  - EMBUDO DE ALIMENTACIÓN -COLECTOR DE MUESTRAS CON TELA MALLA DE 2,0 MM. MARCA TECNAL PLACA: 56625 Se requiere: 1. Revisión funcional. 2. Desensamble del equipo. 3. Revisión, ajuste y limpieza. </t>
  </si>
  <si>
    <t>SERVICIO DE MANTENIMIENTO PREVENTIVO Y CORRECTIVO A: CENTRIFUGA PLACA: 4582 Se requiere: 1. Revisión funcional. 2. Desensamble del equipo. 3. Revisión, ajuste y limpieza de sistema eléctrico y electrónico. MARCA HERAEUS REF LABOFUGE 400</t>
  </si>
  <si>
    <t>SERVICIO DE MANTENIMIENTO PREVENTIVO Y CORRECTIVO A: PLANCHA DE AGITACION CORNING P-353 PLACA: 10276 Se requiere: 1. Revisión funcional. 2. Desensamble del equipo. 3. Revisión, ajuste y limpieza de sistema eléctrico y electrónico.</t>
  </si>
  <si>
    <t>SERVICIO DE MANTENIMIENTO PREVETNIVO Y CORRECTIVO A: BOMBA DE VACIO BAST S/N 9903733734 PLACA: 9195 Se requiere: 1. Revisión funcional. 2. Desensamble del equipo. 3. Revisión, ajuste y limpieza de sistema eléctrico.</t>
  </si>
  <si>
    <t>SERVICIO DE MANTENIMIENTO PREVENTIVO Y CORRECTIVO A: BOMBA DE VACIO SARGENT WELCH MOD 1402 DE PLACA: 20278 Se requiere: 1. Revisión funcional. 2. Desensamble del equipo. 3. Revisión, ajuste y limpieza de sistema eléctrico</t>
  </si>
  <si>
    <t>SERVICIO DE MANTENIMIENTO PREVENTIVO Y CORRECTIVO A: AGITADOR RECIPROCO MARCA EBERBACH VELOCI PLACA: 30077 Se requiere: 1. Revisión funcional. 2. Desensamble del equipo. 3. Revisión, ajuste y limpieza de sistema eléctrico y electrónico</t>
  </si>
  <si>
    <t>SERVICIO DE MANTENIMIENTO PREVENTIVO Y CORRECTIVO A: BOMBA DE VACIO CAPACIDAD 8.5 PIES CUBICO PLACA: 30806 Se requiere: 1. Revisión funcional. 2. Desensamble del equipo. 3. Revisión, ajuste y limpieza de sistema eléctrico. MARCA SIEMENS</t>
  </si>
  <si>
    <t>SERVICIO DE MANTENIMIENTO PREVENTIVO Y CORRECTIVO A: PH-METRO DIGITAL MARCA SCHOTT. S/N 11280549. INCLUYE: MANUAL, SOPORTE, BEAKER Y DOS SOLUCIONES. PLACA: 45003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9.Cambio de filtro</t>
  </si>
  <si>
    <t>SERVICIO DE MANTENIMIENTO PREVENTIVO Y CORRECTIVO A: TITULADOR AUTOMATICO TL 6000/20 ML ,  MARCA SI ANALYTICS PLACA: 50684 50685 Se requiere: 1. Revisión funcional. 2. Desensamble del equipo. 3. Revisión, ajuste y limpieza de sistema eléctrico y electrónico. 4. Revisión, ajuste, limpieza y lubricación de sistema mecánico. 5. Verificación de datos programables. 6. Verificación de toma de datos.  </t>
  </si>
  <si>
    <t>SERVICIO DE MANTENIMIENTO PREVENTIVO Y CORRECTIVO A: PH METRO PORTATIL HL 100 FIELD, MARCA SI ANALYTICS PLACA: 50689 50690 50691 Se requiere: 1. Revisión funcional. 2. Desensamble del equipo. 3. Revisión, ajuste y limpieza de sistema. 4. Verificación de datos programables. 5. Verificación de toma de datos. </t>
  </si>
  <si>
    <t>SERVICIO DE MANTENIMIENTO PREVENTIVO Y CORRECTIVO A: BOMBA DE VACIO  93 MBAR/WOB 2534, MARCA WELCH PLACA: 50692 Se requiere: 1. Revisión funcional. 2. Desensamble del equipo. 3. Revisión, ajuste y limpieza de sistema. 4. Verificación de datos programables. 5. Verificación de toma de datos. </t>
  </si>
  <si>
    <t>SERVICIO DE MANTENIMIENTO PREVENTIVO Y CORRECTIVO A: CONDUCTIVIMETRO HANDYLAB HL 200 VERSATILE, INCLUYE CARCASA PROTECTORA MODELO Z389 PLACA: 50693 50694 50695 50696 Se requiere: 1. Revisión funcional. 2. Desensamble del equipo. 3. Revisión, ajuste y limpieza de sistema. 4. Verificación de datos programables. 5. Verificación de toma de datos.</t>
  </si>
  <si>
    <t>SERVICIO DE MANTENIMIENTO PREVENTIVO Y CORRECTIVO A: PAQUETE AGITADOR CON VTF Y VARILLA DE SOPORTE; ESTRUCTURA EN TECNOPROPILENO CON PLACA CALEFACTORA  DE CERAMICA, PROGRAMACION DE VELOCIDAD. INCLUYE AGITADOR MAGNETICO CON CALENTAMIENTO TECNOREGULAR DIGITAL MARCA VELP PLACA: 56562 56563 Se requiere: 1. Revisión funcional. 2. Desensamble del equipo. 3. Revisión, ajuste y limpieza de sistema. 4. Verificación de datos programables.</t>
  </si>
  <si>
    <t>SERVICIO DE MANTENIMIENTO PREVENTIVO Y CORRECTIVO A: AGITADOR MECANICO, VELOCIDAD 50-1300 RPM; VISUALIZACION DE VELOCIDAD ANALOGA POTENCIA 30w VOLTAJE 80-260v/50-60 Hz. MARCA VELP PLACA: 56565 56566 Se requiere: 1. Revisión funcional. 2. Desensamble del equipo. 3. Revisión, ajuste y limpieza de sistema. 4. Verificación de datos programables.</t>
  </si>
  <si>
    <t>SERVICIO DE MANTENIMIENTO PREVENTIVO Y CORRECTIVO A: BALANZA ANALITICA CAPACIDAD 220G, SENSIBILIDAD 1,1 MG, REPETITIVIDAD 0,1 MG LINEALIDAD 0,3 MG DIAMETRO DEL PLATO 9CM CON BURBUJA DE NIVEL. MARCA OHAUS PLACA: 56569 Se requiere: 1. Revisión funcional. 2. Desensamble del equipo. 3. Revisión, ajuste y limpieza de sistema. 4. Verificación de datos programables. </t>
  </si>
  <si>
    <t>SERVICIO DE MANTENIMIENTO PREVENTIVO Y CORRECTIVO A: CABINA EXTRACTORA DE GASES DE HUMOS 100X FABRICADA BAJO CONFORMIDAD CON LAS NORMAS ANSI/ASHRAE 110-1995 NFPA 45 Y ANSI z9,5. MARCA PHYSIS. PLACA: 56581 Se requiere: 1. Revisión funcional. 2. Desensamble del equipo. 3. Revisión, ajuste y limpieza de sistema eléctrico.</t>
  </si>
  <si>
    <t>SERVICIO DE MANTENIMIENTO PREVENTIVO Y CORRECTIVO A : CONDUCTIVIMETRO DIGITAL PORTATIL, ST300C, CONDUCTIVIDAD TOTAL DE SOLIDOS DISUELTOS (TDS) DE MEDICION, MONITOR PANTALLA DE CRISTAL LIQUIDO (LCD) OPERACIÓN BATERIAS. MARCA OHAUS. PLACA: 56587 Se requiere:1. Revisión funcional. 2. Desensamble del equipo. 3. Revisión, ajuste y limpieza de sistema. 4. Verificación de datos programables. 5. Verificación de toma de datos. </t>
  </si>
  <si>
    <t>SERVICIO DE MANTENIMIENTO PREVENTIVO Y CORRECTIVO A: CONDUCTIVIMETRO DIGITAL PORTATIL, ST300C, CONDUCTIVIDAD TOTAL DE SOLIDOS DISUELTOS (TDS) DE MEDICION, MONITOR PANTALLA DE CRISTAL LIQUIDO (LCD) OPERACIÓN BATERIAS. MARCA OHAUS. PLACA: 56588 56589 56590 Se requiere: 1. Revisión funcional. 2. Desensamble del equipo. 3. Revisión, ajuste y limpieza desistema. 4. Verificación de datos programables. 5. Verificación de toma de datos.   </t>
  </si>
  <si>
    <t>SERVICIO DE MANTENIMIENTO PREVETNIVO Y CORRECTIVO A: MEDIDOR DE DIOXIDO DE CARBONO PLACA: 61098 Se requiere: 1. Revisión funcional. 2. Desensamble del equipo. 3. Revisión, ajuste y limpieza de sistema. 4. Verificación de datos programables. 5. Verificación de toma de datos. MARCA AMPROBE RF CO2-100</t>
  </si>
  <si>
    <t>SERVICIO DE MANTENIMIENTO PREVENTIVO Y CORRECTIVO A: CAMARA DE FLUJO LAMINAR UV PLACA: 65778  1.Revisión funcional.Descontaminación (si aplica). 2.Revisión Sistema eléctrico y electrónicos (potencia, tarjetas de control, conexiones, resistencias, capacitores, displays, integrados, pantalla, entre otros). 3.Revisión Sistema Mecánico (lubricación de motores, revisión sistema de succión, limpieza de blower, limpieza áreas de trabajo, lijado de bandejas, revisión y limpieza de ductería).Revisión elementos estructurales y revisión de filtros. 4.Mantenimiento sistemas de aire, distribución de presión, desinfección cámara de succión, desinfección área de trabajo, sanitización filtro. 5.Revisión y ajuste de sensor de velocidad de aire, tomas eléctricas, diferencial de presión, fuentes de voltaje, sistema de luz UV, seistema de luz visible y protecciones.Verificación y ajuste de posición de ventana, prueba de continuidad de microchip. 6.Revisión de filtros.Sellamiento de sistema para evitar fugas (si aplica).Verificación y ajuste de velocidad de aire.Prueba de verificación de funcionalidad. 7. Cambio de filtro </t>
  </si>
  <si>
    <t>SERVICIO DE MANTENIMIENTO PREVETNIVO Y CORRECTIVO A: CONDUCTIMETRO INTERVALO DE MEDICION DE 00.0 . 199.9 PLACA: 65808 1. Chequeo inicial del equipo. Desarme y limpieza 2. Revisión, limpieza y ajuste de componentes eléctricos y/o electrónicos. 3.Revisión, limpieza, lubricacion y ajuste de componentes mecánicos.Verificación final de funcionamiento del equipo. Cambio de baterias.</t>
  </si>
  <si>
    <t>SERVICIO DE MANTENIMIENTO PREVENTIVO Y CORRECTIVO A: CONDUCTIMETRO DIGITAL PARA SUELOS PLACA: 65824 65825 65826 1. Chequeo inicial del equipo. Desarme y limpieza 2. Revisión, limpieza y ajuste de componentes eléctricos y/o electrónicos. 3.Revisión, limpieza, lubricacion y ajuste de componentes mecánicos.Verificación final de funcionamiento del equipo. Cambio de baterias.</t>
  </si>
  <si>
    <t>SERVICIO DE MANTENIMIENTO PREVENTIVO Y CORRECTIVO A: DENSIMETRO DENSIOMETRO PARA SUELOS NO NUCLEAR PLACA: 65827 1. Chequeo inicial del equipo. 2. Revisión, limpieza y ajuste de componentes eléctricos y/o electrónicos. 3.Revisión, limpieza, lubricacion y ajuste de componentes mecánicos.Verificación final de funcionamiento del equipo</t>
  </si>
  <si>
    <t>SERVICIO DE MANTENIMIENTO PREVENTIVO Y CORRECTIVO A: DATALOGER DE TEMPERATURA Y HUMEDAD MARCA  PLACA: 67386 67539 1. Chequeo inicial del equipo. Desarme y limpieza 2. Revisión, limpieza y ajuste de componentes eléctricos y/o electrónicos. 3.Revisión, limpieza, lubricacion y ajuste de componentes mecánicos.Verificación final de funcionamiento del equipo. 4. Cambio de bateria.</t>
  </si>
  <si>
    <t>SERVICIO DE MANTENIMIENTO PREVENTIVO Y CORRECTIVO A: FOTOMETRO COLORIMETRO MEDIDOR DE IONES ESPECIFICOS MULTIPARAMETRICOS CON KIT PARA ANALIS MEDIOAMBIENTALES PLACA: 65830 1.Limpieza integral externa e interna del equipo. 2.Revisión y limpieza de sistema electrónico (tarjetas electrónicas, cableado, contactos, teclado, display). 3.Revisión y limpieza cámara porta-muestras. 4.Verificación de funcionamiento. Prueba de funcionamiento con material de referencia. </t>
  </si>
  <si>
    <t>SERVICIO DE MANTENIMIENTO PREVENTIVO Y CORRECTIVO A: FOTOMETRO MULTIPARAMETRICO Y MEDIDOR DE DQO ANALISIS DE AGUA PLACA: 65814 1.Limpieza integral externa e interna del equipo. 2. Revisión y limpieza de sistema electrónico (tarjetas electrónicas, cableado, contactos, teclado, display). 3. Revisión y limpieza cámara porta-muestras. 4. Verificación de funcionamiento. Prueba de funcionamiento con material de referencia</t>
  </si>
  <si>
    <t>SERVICIO DE MANTENIMIENTO PREVENTIVO Y CORRECTIVO A: REFRACTOMETRO DE MESA MARCA BRIXCO PLACA: 65835 65836 1.Chequeo inicial del equipo.Desarme y limpieza. 2.Revisión, limpieza y ajuste de componentes eléctricos y/o electrónicos. 3.Revisión, limpieza, lubricacion y ajuste de componentes mecánicos. 4.Verificación final de funcionamiento del equipo.</t>
  </si>
  <si>
    <t>SERVICIO DE MANTENIMIENTO PREVENTIVO Y CORRECTIVO A: MEDIDOR MULTIPARAMETRICO PORTATIL PLACA: 65809 1.Chequeo inicial del equipo.Desarme y limpieza. 2.Revisión, limpieza y ajuste de Componentes eléctricos y/o electrónicos. 3.Revisión, limpieza,lubricacion y ajuste de componentes mecánicos.Verificación final de funcionamiento del equipo. Prueba de funcionamiento con material de referencia.</t>
  </si>
  <si>
    <t>SERVICIO DE MANTENIMIENTO PREVENTIVO Y CORRECTIVO A: MONITOR DATALOGER CON SENSOR DE TEMPERATURA Y HUMEDAD DE SUELOS PLACA: 65823 1.Chequeo inicial del equipo. Desarme y limpieza. Revisión, limpieza y ajuste de componentes eléctricos y/o electrónicos. 2.Revisión, limpieza,lubricacion y ajuste de componentes mecánicos. 3.Verificación final de funcionamiento del equipo. 4. Cambio de baterias.</t>
  </si>
  <si>
    <t>SERVICIO DE MANTENIMIENTO PREVENTIVO Y CORRECTIVO A : NEFELOMETRO O TURBIDIMETRO PORTATIL POR INFRARROJO PLACA: 65817  1.Chequeo inicial del equipo.Desarme y limpieza 2..Revisión, limpieza y ajuste de componentes eléctricos y/o electrónicos. 3.Revisión, limpieza,lubricacion y ajuste de componentes mecánicos.Verificación final de funcionamiento del equipo. 4. Cambio de soluciones 0, 10 y 100 UNT.</t>
  </si>
  <si>
    <t>SERVICIO DE MANTENIMIENTO PREVENTIVO Y CORRECTIVO A: PH METRO DIGITAL PORTATIL PLACA: 65842 65843 65844 1.Revisión funcional.Desensamble y limpieza de los componentes internos externos. 2.Revisión, limpieza y ajuste de componentes eléctricos y/o electrónico (tarjeta electrónica principal, tarjeta acondicionamiento condicional, baterías, suministro de voltaje). 3.Revisión, limpieza y ajuste de periféricos, teclado, display, puertos, teclado.Revisión, limpieza, lubricación y ajuste de componentes mecánicos (Brazo porta electrodo). Revision y ajuste de electrodos de medición. Revisión de transferencia de datos (si aplica). 4.Prueba de funcionamiento con material de referencia. 5. Cambio de baterias.</t>
  </si>
  <si>
    <t>SERVICIO DE MANTENIMIENTO PREVENTIVO Y CORRECTIVO A: TURBIDIMETRO LED PLACA: 65812 1.Chequeo inicial del equipo.Desarme y limpieza 2..Revisión, limpieza y ajuste de componentes eléctricos y/o electrónicos. 3.Revisión, limpieza,lubricacion y ajuste de componentes mecánicos.Verificación final de funcionamiento del equipo. 4, Cambio de soluciones</t>
  </si>
  <si>
    <t>SERVICIO DE MANTENIMIENTO PREVENTIVO Y CORRECTIVO A: TERMOHIGROMETRO DIGITAL DATALOGER PLACA: 65816 1.Chequeo inicial del equipo.Desarme y limpieza 2..Revisión, limpieza y ajuste de componentes eléctricos y/o electrónicos. 3.Revisión, limpieza,lubricacion y ajuste de componentes mecánicos.Verificación final de funcionamiento del equipo. Cambio de baterias.</t>
  </si>
  <si>
    <t>SERVICIO DE MANTENIMIENTO PREVENTIVO Y CORRECTIVO A: HANDY TRAS PLACA: 65792 1.Chequeo inicial del equipo.Desarme y limpieza 2..Revisión, limpieza y ajuste de componentes eléctricos y/o electrónicos. 3.Revisión, limpieza,lubricacion y ajuste de componentes mecánicos.Verificación final de funcionamiento del equipo.</t>
  </si>
  <si>
    <t>SERVICIO DE MANTENIMIENTO PREVENTIVO Y CORRECTIVO A: REFRACTOMETRO PORTATIL PLACA: 67383 67384 1.Chequeo inicial del equipo.Desarme y limpieza. 2.Revisión, limpieza y ajuste de componentes eléctricos y/o electrónicos. 3.Revisión, limpieza, lubricacion y ajuste de componentes mecánicos. 4.Verificación final de funcionamiento del equipo.</t>
  </si>
  <si>
    <t>SERVICIO DE MANTENIMIENTO PREVENTIVO Y CORRECTIVO A: PENETROMETRO DE FRUTAS PLACA: 67381 67382 1.Chequeo inicial del equipo.Desarme y limpieza. 2. Revisión, limpieza, lubricacion y ajuste de componentes mecánicos.</t>
  </si>
  <si>
    <t>SERVICIO DE MANTENIMIENTO PREVENTIVO Y CORRECTIVO A: TENSIOMETRO CON HUMEDAD DE SUELO CON BOMBA MANUAL PLACA: 65818 1.Chequeo inicial del equipo.Desarme y limpieza. 2.Revisión, limpieza y ajuste de componentes eléctricos y/o electrónicos. 3.Revisión, limpieza, lubricacion y ajuste de componentes mecánicos. 4.Verificación final de funcionamiento del equipo.</t>
  </si>
  <si>
    <t>SERVICIO DE MANTENIMIENTO PREVENTIVO Y CORRECTIVO A: MICROSCOPIO INDUSTRIAL  20X 40X PLACA: 65831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</si>
  <si>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SERVICIO DE MANTENIMIENTO PREVENTIVO Y CORRECTIVO A: CAMARA BIOCLIMATICA REFRIGERADA CON FOTOPERIODO PLACA: 65802 1.Revisión del sistema electrónico (Tarjeta electrónica, cableado, contactos, borneras). Revisión del sistema eléctrico (Cableado de potencia, resistencias de calentamiento). Revisión de motoventiladores y sistema de homogenización. Revisión de sistema de instrumentación y control. Limpieza integral externa e interna del equipo. Revisión de hermeticidad. Verificación de funcionamiento. Requiere revisión de luces y presenta escape de agua, afectando la humedad programada.  </t>
  </si>
  <si>
    <t>SERVICIO DE MANTENIMIENTO PREVENTIVO Y CORRECTIVO A: CLOROFILOMETRO PARA DETERMINAR LA CANTIDAD RELATIVA DE CLOROFILA PLACA: 65800 1. Chequeo inicial del equipo. Desarme y limpieza 2. Revisión, limpieza y ajuste de componentes eléctricos y/o electrónicos. 3.Revisión, limpieza, lubricacion y ajuste de componentes mecánicos.Verificación final de funcionamiento del equipo. Cambio de baterias.</t>
  </si>
  <si>
    <t>SERVICIO DE MANTENIMIENTO PREVENTIVO Y CORRECTIVO A: CLOROFILOMETRO PARA IDENTIFICAR SITUACION DE CULTIVOS PLACA: 65801 1. Chequeo inicial del equipo. Desarme y limpieza 2. Revisión, limpieza y ajuste de componentes eléctricos y/o electrónicos. 3.Revisión, limpieza, lubricacion y ajuste de componentes mecánicos.Verificación final de funcionamiento del equipo. Cambio de baterias.</t>
  </si>
  <si>
    <t>SERVICIO DE MANTENIMIENTO PREVENTIVO Y CORRECTIVO A: MEDIDOR DE AREA FOLIAR LASER DE MANO PLACA: 65799 1. Requiere revisión del sistema electrico, electronico y software, ya que no realiza lectura.</t>
  </si>
  <si>
    <t>SERVICIO DE MANTENIMIENTO PREVENTIVO Y CORRECTIVO A: NEVERA MEDIANA NO FROST PLACA: 65795 65796  1.Revisión Funcional.Revisión y limpieza de condensadores, evaporadores, Componentes eléctricos y electrónicos 2.Revisión y mantenimiento de compresor 3..Revisión y limpieza de filtros.Limpieza general de cámara.Prueba funcional y verificación de parámetros.</t>
  </si>
  <si>
    <t>SERVICIO DE MANTENIMIENTO PREVENTIVO Y CORRECTIVO A: AGITADOR MAGNETICO  CON TACOMETRO Y TEMPORIZADOR PLACA: 65837 65838 65839 1, Revisión, ajuste y limpieza de sistema eléctrico (limpieza de tarjeta electrónica, ajuste de contactos eléctricos, revisión de swiches y comandos de control, cableado). 2. Revisión, afinación y lubricación de sistema mecánico. 3. Revisión y limpieza de motor. 4. Revisión y lubricación de rodamientos. 5. Limpieza integral externa e interna del equipo. 6. Verificación de funcionamiento.</t>
  </si>
  <si>
    <t>SERVICIO DE MANTENIMIENTO PREVENTIVO Y CORRECTIVO A: BALANZA DE PLATO EXTERNO CAPACIDAD 2200 GMS PLACA: 65807 1. Revisión y limpieza sistema electrónico. (Revisión de la tarjeta electrónica, voltajes de alimentación, cables, terminales, conectores, teclado, display). 2. Limpieza externa e interna de partes. 3. Revisión y ajuste de componentes mecánicos. 4. Evaluación de las condiciones del emplazamiento del equipo. 5. Verificación de nivel. 6. Verificar la graduación de cero. 7. Verificación y ajuste de funcionamiento del equipo.</t>
  </si>
  <si>
    <t>SERVICIO DE MANTENIMIENTO PREVENTIVO Y CORRECTIVO A: BALANZA DIGITAL CON ANALIZADOR DE HUMEDAD PLACA: 65840 65841 1. Revisión y limpieza sistema electrónico. (Revisión de la tarjeta electrónica, voltajes de alimentación, cables, terminales, conectores, teclado, display). 2. Limpieza interna y externa de partes. 3. Limpieza de la celda de carga. 4. Revisión y limpieza de lámpara halógena. 5. Revisión y limpieza de la cámara de pesaje. 6. Verificación de los mecanismos de ajuste de la puerta frontal de la cámara de pesaje. 7. Verificación y ajuste de funcionamiento del equipo.</t>
  </si>
  <si>
    <t>SERVICIO DE MANTENIMIENTO PREVENTIVO Y CORRECTIVO A : ESTUFA U HORNO DE SECADO CAP. 220-250 LITROS PLACA: 65811 1.Revisión funcional.Desarme y limpieza de tapas. 2.Revisión de resistencias.Revisión y limpieza de controles eléctricos.Revisión y limpieza de ventiladores . 3.Revision y limpieza de puertas, empaques, sellos, salidas de aire, manivela, etc.Revisión y limpieza de cámara. 4.Revisión y limpieza empaques de puertas. 5.Revisión, limpieza y mantenimiento de válvulas. 6.Revisión y mantenimiento sistema de alimentación de agua. 7.Revisión y mantenimiento controles de nivel.  9.Verificar protecciones y alarmas cuando corresponda. Revisión y mantenimiento de compresor y sistema de frio.</t>
  </si>
  <si>
    <t>SERVICIO DE MANTENIMIENTO PREVENTIVO Y CORRECTIVO A: JUEGO DE MICROPIPETAS DISPENSADORAS  DE 20 A 200 uL PLACA: 65803 65804 65805 65782 65783 65784 65785 65786 65787 65788 Limpieza externa e interna de partes.  Revisión y ajuste de componentes mecánicos. Verificación y ajuste de funcionamiento del equipo.</t>
  </si>
  <si>
    <t>SERVICIO DE MANTENIMIENTO PREVENTIVO Y CORRECTIVO A: MICROSCOPIO DIGITAL CON AUMENTO HASTA 300 VECES PLACA: 65833 1. 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</si>
  <si>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SERVICIO DE MANTENIMIENTO PREVENTIVO Y CORRECTIVO A: AUTOCLAVE DE VAPOR  PLACA: 65776 65777 1.Revisión funcional.Limpieza externa e interna de circuitos y partes. 2.Revisión de componentes eléctricos y/o electrónicos. 3.Revisión de Sistema de protección. 4.Revisión de Sistema físico (Cámara de autolavado, suminitros y drenajes, reservorio).Revisión de Sistema generador de vapor. 5.Revisión de Sistema de vacío.Revisión de Sistema neumático.</t>
  </si>
  <si>
    <t>SERVICIO DE MANTENIMIENTO PREVENTIVO Y CORRECTIVO A: BALANZA ANALITICA DE PRECISION 220 GMS PLACA: 65779 1. Revisión y limpieza sistema electrónico. (Revisión de la tarjeta electrónica, voltajes de alimentación, cables, terminales, conectores, teclado, display). 2. Limpieza externa e interna de partes. 3. Revisión y ajuste de componentes mecánicos. 4. Evaluación de las condiciones del emplazamiento del equipo. 5. Verificación de nivel. 6. Verificar la graduación de cero. 7. Verificación y ajuste de funcionamiento del equipo.</t>
  </si>
  <si>
    <t>SERVICIO DE MANTENIMIENTO PREVENTIVO Y CORRECTIVO A: BALANZA DE PLATO EXTERNO 2200 GMS PLACA: 65780 1. Revisión y limpieza sistema electrónico. (Revisión de la tarjeta electrónica, voltajes de alimentación, cables, terminales, conectores, teclado, display). 2. Limpieza externa e interna de partes. 3. Revisión y ajuste de componentes mecánicos. 4. Evaluación de las condiciones del emplazamiento del equipo. 5. Verificación de nivel. 6. Verificar la graduación de cero. 7. Verificación y ajuste de funcionamiento del equipo.</t>
  </si>
  <si>
    <t>SERVICIO DE MANTENIMIENTO PREVENTIVO Y CORRECTIVO A: BURETA DIGITAL ACOPLE A FRASCOS PLACA: 65789 1.Limpieza integral externa e interna del equipo. Revisión del sistema electronico. (Swiches, tarjeta, contactos). Revisión de desplazamiento mecánico. Verificación de funcionamiento.</t>
  </si>
  <si>
    <t>SERVICIO DE MANTENIMIENTO PREVENTIVO Y CORRECTIVO A: ESPECTOFOTOMETRO DIGIAL UV PLACA: 65772 1.Chequeo inicial del equipo. 2.Desarme y limpieza.Revisión, 3.limpieza y ajuste de Componentes eléctricos y/o electrónicos. 4.Revisión, limpieza,lubricacion y ajuste de componentes mecánicos. 5.Verificación final de funcionamiento del equipo.</t>
  </si>
  <si>
    <t>SERVICIO DE MANTENIMIENTO PREVENTIVO Y CORRECTIVO A: EQUIPO DE FILTRACION CON BOMBA DE VACIO PLACA: 65797 65810 1. Revisión, ajuste y limpieza de sistema eléctrico. Afinación, revisión y lubricación de sistema mecánico.Revisión y limpieza de motor. Lubricación y revisión de rodamientos. Limpieza integral externa e interna del equipo. Verificación de funcionamiento.</t>
  </si>
  <si>
    <t>SERVICIO DE MANTENIMIENTO PEVENTIVO Y CORRECTIVO A: ESTUFA DE SECADO DE  100 -150 LITROS PLACA: 65798 1.Revisión funcional.Desarme y limpieza de tapas. 2.Revisión de resistencias. Revisión y limpieza de controles eléctricos.Revisión y limpieza de ventiladores. 3.Revision y limpieza de puertas, empaques, sellos, salidas de aire, manivela, etc.Revisión y limpieza de cámara. 4.Revisión y limpieza empaques de puertas. 5.Revisión, limpieza y mantenimiento de válvulas. 6.Revisión y mantenimiento sistema de alimentación de agua. 7.Revisión y mantenimiento controles de nivel. 9.Verificar protecciones y alarmas cuando corresponda. Revisión y mantenimiento de compresor y sistema de frio.</t>
  </si>
  <si>
    <t>SERVICIO DE MANTENIMIENTO PREVENTIVO Y CORRECTIVO A: INCUBADORA DIGITAL DE 60 A 65 LTS PLACA: 65775 1.Revisión funcional.Desarme y limpieza de tapas. 2.Revisión de resistencias. Revisión y limpieza de controles eléctricos.Revisión y limpieza de ventiladores 3. Revision y limpieza de puertas, empaques, sellos, salidas de aire, manivela, etc. 4.Revisión y limpieza de cámara.Revisión y limpieza empaques de puertas.Revisión, limpieza y mantenimiento de válvulas. 5.Revisión y mantenimiento sistema de alimentación de agua. 6.Revisión y mantenimiento controles de nivel. 7.Verificar protecciones y alarmas cuando corresponda. Revisión y mantenimiento de compresor y sistema de frio.</t>
  </si>
  <si>
    <t>SERVICIO DE MANTENIMIENTO PREVENTIVO Y CORRECTIVO A: REFRIGERADOR DE LABORATORIO PEQUEÑO PLACA: 67385 1.Revisión Funcional. Revisión y limpieza de condensadores, evaporadores, Componentes eléctricos y electrónicos 2.Revisión y mantenimiento de compresor 3. Revisión y limpieza de filtros. Limpieza general de cámara. Prueba funcional y verificación de parámetros.</t>
  </si>
  <si>
    <t>SERVICIO DE MANTENIMIENTO PREVENTIVO Y CORRECTIVO A: MUFLA PEQUEÑA ELECTRONICA PLACA: 65773 1.Revisión funcional. Desarme y limpieza de tapas. Revisión de resistencias. 2.Revisión y limpieza de controles eléctricos. Revisión y limpieza de ventiladores.  3.Revision y limpieza de puertas, empaques, sellos, salidas de aire, manivela, etc. Revisión y limpieza de cámara. 4.Revisión y limpieza empaques de puertas. Revisión, limpieza y mantenimiento de válvulas. 5.Revisión y mantenimiento sistema de alimentación de agua. Revisión y mantenimiento controles de nivel. 6.Cambio de repuestos en caso de que lo requiera el equipo. 7.Verificar protecciones y alarmas cuando corresponda. 8.Revisión y mantenimiento de compresor y sistema de frio.</t>
  </si>
  <si>
    <t>SERVICIO DE MANTENIMIENTO PREVENTIVO Y CORRECTIVO A: MUFLA GRANDE HASTA 1200 C PLACA: 65774 1.Revisión funcional. Desarme y limpieza de tapas. Revisión de resistencias. 2.Revisión y limpieza de controles eléctricos. Revisión y limpieza de ventiladores. 3.Revision y limpieza de puertas, empaques, sellos, salidas de aire, manivela, etc. Revisión y limpieza de cámara. 4.Revisión y limpieza empaques de puertas. Revisión, limpieza y mantenimiento de válvulas. 5.Revisión y mantenimiento sistema de alimentación de agua. Revisión y mantenimiento controles de nivel. 6.Cambio de repuestos en caso de que lo requiera el equipo. 7.Verificar protecciones y alarmas cuando corresponda. 8.Revisión y mantenimiento de compresor y sistema de frio.</t>
  </si>
  <si>
    <t>SERVICIO DE MANTENIMIENTO PREVENTIVO Y CORRECTIVO A: PERMEAMETRO DE GUELP PARA CONDUCTIVIDAD HIDRAULICA PLACA: 65793 1.Chequeo inicial del equipo.Desarme y limpieza. 2.Revisión, limpieza y ajuste de componentes eléctricos y/o electrónicos. 3.Revisión, limpieza, lubricacion y ajuste de componentes mecánicos. 4.Verificación final de funcionamiento del equipo.  </t>
  </si>
  <si>
    <t>SERVICIO DE MANTENIMIENTO PREVENTIVO Y CORRECTIVO A: Plancha de caletamiento con agitación Heidolph PLACA: 47647 1, Revisión, ajuste y limpieza de sistema eléctrico (limpieza de tarjeta electrónica, ajuste de contactos eléctricos, revisión de swiches y comandos de control, cableado). 2. Revisión, afinación y lubricación de sistema mecánico. 3. Revisión y limpieza de motor. 4. Revisión y lubricación de rodamientos. 5. Limpieza integral externa e interna del equipo. 6. Verificación de funcionamiento.</t>
  </si>
  <si>
    <t>SERVICIO DE MANTENIMIENTO PREVENTIVO Y CORRECTIVO A: DESTILADOR DE AGUA SCHOTT PLACA: 3006257 1.Chequeo inicial del equipo.Desarme y limpieza. 2.Revisión, limpieza y ajuste de componentes eléctricos y/o electrónicos. 3.Revisión, limpieza, lubricacion y ajuste de componentes mecánicos. 4.Verificación final de funcionamiento del equipo. </t>
  </si>
  <si>
    <t>SERVICIO DE MANTENIMIENTO PREVENTIVO Y CORRECTIVO A: MUFLA THERMO LYNE PLACA: 3005231 1.Revisión del sistema eléctrico y electrónico, Revisión del sistema de calentamiento ya que no funciona, verificación de funcionamiento.</t>
  </si>
  <si>
    <t>SERVICIO DE MANTENIMIENTO PREVENTIVO Y CORRECTIVO A: Estereomicroscopio Leiza EZ4 PLACA: 47634 1.Chequeo inicial del equipo. 2.Desarme y limpieza.Revisión, 3.limpieza y ajuste de Componentes eléctricos y/o electrónicos. 4.Revisión, limpieza,lubricación y ajuste de componentes mecánicos. 5.Verificación final de funcionamiento del equipo.</t>
  </si>
  <si>
    <t>SERVICIO DE MANTENIMIENTO PREVENTIVO Y CORRECTIVO A: Microscopio óptico Advanced Optical PLACA: 60229 1.Inspeccion general del equipo 2. Revision funcional 3. Limpieza general del equipo 4. Limpieza y revision de componentes electricos 5. Revision, ajuste y lubricacion de componentes mecanicos. 6. Revision, ajuste y limpieza de componentes opticos. 7. Verificacion de estado de lampara 8. Cambio de tornillo macrometrico, 9. Prueba funcional.  </t>
  </si>
  <si>
    <t>SERVICIO DE MANTENIMIENTO PREVENTIVO Y CORRECTIVO A: Potenciómetro portátil OHAUS Starter 300 PLACA: 56629 1.Revisión del sistema eléctrico y electrónico, limpieza del electrodo, revisión del tablero de funciones, verificación de funcionamiento.</t>
  </si>
  <si>
    <t>SERVICIO DE MANTENIMIENTO PREVENTIVO Y CORRECTIVO A: Autoclave GEMMY PLACA: 47655 1.Revisión del sistema eléctrico y electrónico, , revisión del tablero de funciones, revisión del tubo de agua destilada ya que se encuentra obstruido, verificación de funcionamiento.</t>
  </si>
  <si>
    <t>SERVICIO DE MANTENIMIENTO PREVENTIVO Y CORRECTIVO A: Plancha de calentamiento con agitación LBPRO PLACA: 51155 1.Revisión, ajuste y limpieza de sistema eléctrico (limpieza de tarjeta electrónica, ajuste de contactos eléctricos, revisión de swiches y comandos de control, cableado). 2. Revisión, afinación y lubricación de sistema mecánico. 3. Revisión y limpieza de motor. 4. Revisión y lubricación de rodamientos. 5. Limpieza integral externa e interna del equipo. 6. Verificación de funcionamiento.</t>
  </si>
  <si>
    <t>SERVICIO DE MANTENIMIENTO PREVENTIVO Y CORRECTIVO A: Cabina de flujo laminar BIOBASE PLACA: 47654 1.Revisión funcional.Descontaminación. 2.Revisión Sistema eléctrico y electrónicos (potencia, tarjetas de control, conexiones, resistencias, capacitores, displays, integrados, pantalla, entre otros). 3.Revisión Sistema Mecánico (lubricación de motores, revisión sistema de succión, limpieza de blower, limpieza áreas de trabajo, lijado de bandejas, revisión y limpieza de ductería).Revisión elementos estructurales y revisión de filtros. 4.Mantenimiento sistemas de aire, distribución de presión, desinfección cámara de succión, desinfección área de trabajo, sanitización filtro. 5.Revisión y ajuste de sensor de velocidad de aire, tomas eléctricas, diferencial de presión, fuentes de voltaje, sistema de luz UV, seistema de luz visible y protecciones.Verificación y ajuste de posición de ventana, prueba de continuidad de microchip. 6.Revisión de filtros.Sellamiento de sistema para evitar fugas. Verificación y ajuste de velocidad de aire.Prueba de verificación de funcionalidad. 7. comprobación de que el elemento genera campo estéril, 8. Cambio de filtro</t>
  </si>
  <si>
    <t>SERVICIO DE MANTENIMIENTO PREVENTIVO Y CORRECTIVO A: Horno de secado Thermo Scientific PLACA: 62523 1, Revisión, ajuste y limpieza de sistema eléctrico (limpieza de tarjeta electrónica, ajuste de contactos eléctricos, revisión de swiches y comandos de control, cableado). Limpieza integral externa e interna del equipo. 2. Verificación de funcionamiento. 3, El equipo no funciona debido a una sobrecarga eléctrica.</t>
  </si>
  <si>
    <t>SERVICIO DE MANTENIMIENTO PREVENTIVO Y CORRECTIVO A: Microscopio óptico pantalla LCD Bresser PLACA: 3010078 3010079 1.Inspeccion general del equipo 2. Revision funcional 3. Limpieza general del equipo 4. Limpieza y revision de componentes electricos 5. Revision, ajuste y lubricacion de componentes mecanicos. 6. Revision, ajuste y limpieza de componentes opticos. 7. Verificacion de estado de lampara 8. Prueba funcional.</t>
  </si>
  <si>
    <t>BOLSA DE REPUESTOS BOLSA DE REPUESTOS PARA LOS EQUIPOS QUE REQUIERAN CAMBIO DE PARTES NO CONTEMPLADAS EN EL MANTENIMIENTO CORRECTIVO DE LOS ITEMS ANTERIORMENTE NOMBRADOS. ESTA BOLSA DE RESPUESTOS TIENE EL VALOR DE SEIS MILLONES DE PESOS M/TE ($6.000.000) IVA INCLUIDO.</t>
  </si>
  <si>
    <t>GLOBAL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</si>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</sst>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29">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87">
    <xf numFmtId="0" fontId="0" fillId="0" borderId="0" xfId="0"/>
    <xf numFmtId="9" fontId="0" fillId="0" borderId="0" xfId="1" applyFont="1"/>
    <xf numFmtId="9" fontId="0" fillId="0" borderId="0" xfId="0" applyNumberFormat="1"/>
    <xf numFmtId="0" fontId="3" fillId="35" borderId="1" xfId="0" applyFont="1" applyFill="1" applyBorder="1" applyAlignment="1" applyProtection="1">
      <alignment horizontal="left" vertical="center" wrapText="1"/>
      <protection locked="0"/>
    </xf>
    <xf numFmtId="0" fontId="8" fillId="3" borderId="29" xfId="0" applyFont="1" applyFill="1" applyBorder="1" applyAlignment="1" applyProtection="1">
      <alignment horizontal="center" vertical="center" wrapText="1"/>
      <protection hidden="1"/>
    </xf>
    <xf numFmtId="165" fontId="8" fillId="3" borderId="29" xfId="3" applyFont="1" applyFill="1" applyBorder="1" applyAlignment="1" applyProtection="1">
      <alignment horizontal="center" vertical="center" wrapText="1"/>
      <protection hidden="1"/>
    </xf>
    <xf numFmtId="165" fontId="8" fillId="3" borderId="29" xfId="3" applyFont="1" applyFill="1" applyBorder="1" applyAlignment="1" applyProtection="1">
      <alignment horizontal="center" vertical="top" wrapText="1"/>
      <protection hidden="1"/>
    </xf>
    <xf numFmtId="0" fontId="3" fillId="35" borderId="2" xfId="0" applyFont="1" applyFill="1" applyBorder="1" applyAlignment="1" applyProtection="1">
      <alignment horizontal="left" vertical="center" wrapText="1"/>
      <protection locked="0"/>
    </xf>
    <xf numFmtId="9" fontId="3" fillId="35" borderId="2" xfId="1"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wrapText="1"/>
      <protection hidden="1"/>
    </xf>
    <xf numFmtId="164" fontId="0" fillId="0" borderId="0" xfId="45" applyFont="1"/>
    <xf numFmtId="164" fontId="8" fillId="3" borderId="29" xfId="45" applyFont="1" applyFill="1" applyBorder="1" applyAlignment="1" applyProtection="1">
      <alignment horizontal="center" vertical="center" wrapText="1"/>
      <protection hidden="1"/>
    </xf>
    <xf numFmtId="164" fontId="1" fillId="2" borderId="6" xfId="45" applyFont="1" applyFill="1" applyBorder="1" applyAlignment="1" applyProtection="1">
      <alignment horizontal="center" vertical="center" wrapText="1"/>
      <protection locked="0"/>
    </xf>
    <xf numFmtId="164" fontId="3" fillId="0" borderId="2" xfId="45" applyFont="1" applyFill="1" applyBorder="1" applyAlignment="1" applyProtection="1">
      <alignment horizontal="center" vertical="center"/>
      <protection hidden="1"/>
    </xf>
    <xf numFmtId="164" fontId="3" fillId="0" borderId="2" xfId="45" applyFont="1" applyFill="1" applyBorder="1" applyAlignment="1" applyProtection="1">
      <alignment vertical="center"/>
      <protection hidden="1"/>
    </xf>
    <xf numFmtId="164" fontId="3" fillId="0" borderId="2" xfId="45" applyFont="1" applyBorder="1" applyProtection="1">
      <protection hidden="1"/>
    </xf>
    <xf numFmtId="164" fontId="3" fillId="0" borderId="1" xfId="45" applyFont="1" applyBorder="1" applyProtection="1">
      <protection hidden="1"/>
    </xf>
    <xf numFmtId="164" fontId="6" fillId="0" borderId="1" xfId="45" applyFont="1" applyBorder="1" applyProtection="1">
      <protection hidden="1"/>
    </xf>
    <xf numFmtId="0" fontId="1" fillId="2" borderId="0" xfId="0" applyFont="1" applyFill="1" applyProtection="1">
      <protection locked="0"/>
    </xf>
    <xf numFmtId="0" fontId="1" fillId="2" borderId="0" xfId="0" applyFont="1" applyFill="1" applyAlignment="1" applyProtection="1">
      <alignment vertical="center"/>
      <protection locked="0"/>
    </xf>
    <xf numFmtId="164" fontId="1" fillId="2" borderId="0" xfId="45" applyFont="1" applyFill="1" applyAlignment="1" applyProtection="1">
      <alignment horizontal="center"/>
      <protection locked="0"/>
    </xf>
    <xf numFmtId="164" fontId="1" fillId="2" borderId="0" xfId="45" applyFont="1" applyFill="1" applyProtection="1">
      <protection locked="0"/>
    </xf>
    <xf numFmtId="164" fontId="0" fillId="2" borderId="0" xfId="45"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9" fillId="2" borderId="1" xfId="0" applyFont="1" applyFill="1" applyBorder="1" applyAlignment="1" applyProtection="1">
      <alignment vertical="center"/>
      <protection locked="0"/>
    </xf>
    <xf numFmtId="164" fontId="9" fillId="2" borderId="3" xfId="45" applyFont="1" applyFill="1" applyBorder="1" applyAlignment="1" applyProtection="1">
      <alignment vertical="center"/>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164" fontId="6" fillId="2" borderId="0" xfId="45" applyFont="1" applyFill="1" applyAlignment="1" applyProtection="1">
      <alignment horizontal="left"/>
      <protection locked="0"/>
    </xf>
    <xf numFmtId="164" fontId="9" fillId="2" borderId="0" xfId="45" applyFont="1" applyFill="1" applyAlignment="1" applyProtection="1">
      <alignment horizontal="left"/>
      <protection locked="0"/>
    </xf>
    <xf numFmtId="164" fontId="1" fillId="2" borderId="0" xfId="45"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164" fontId="1" fillId="2" borderId="0" xfId="45" applyFont="1" applyFill="1" applyAlignment="1" applyProtection="1">
      <alignment horizontal="center" vertical="center" wrapText="1"/>
      <protection locked="0"/>
    </xf>
    <xf numFmtId="0" fontId="1" fillId="2" borderId="0" xfId="0" applyFont="1" applyFill="1" applyAlignment="1" applyProtection="1">
      <alignment horizontal="left"/>
      <protection locked="0"/>
    </xf>
    <xf numFmtId="0" fontId="0" fillId="2" borderId="0" xfId="0" applyFill="1" applyAlignment="1" applyProtection="1">
      <alignment vertical="center"/>
      <protection locked="0"/>
    </xf>
    <xf numFmtId="0" fontId="8" fillId="35" borderId="29" xfId="0" applyFont="1" applyFill="1" applyBorder="1" applyAlignment="1" applyProtection="1">
      <alignment horizontal="center" vertical="center" wrapText="1"/>
      <protection locked="0"/>
    </xf>
    <xf numFmtId="0" fontId="8" fillId="35" borderId="1" xfId="0"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1" fillId="0" borderId="28" xfId="0" applyFont="1" applyBorder="1" applyAlignment="1" applyProtection="1">
      <alignment wrapText="1"/>
      <protection hidden="1"/>
    </xf>
    <xf numFmtId="0" fontId="1" fillId="0" borderId="28" xfId="0" applyFont="1" applyBorder="1" applyAlignment="1" applyProtection="1">
      <alignment horizontal="center" vertical="center" wrapText="1"/>
      <protection hidden="1"/>
    </xf>
    <xf numFmtId="164" fontId="6" fillId="3" borderId="29" xfId="45" applyFont="1" applyFill="1" applyBorder="1" applyAlignment="1" applyProtection="1">
      <alignment horizontal="center" vertical="center" wrapText="1"/>
      <protection hidden="1"/>
    </xf>
    <xf numFmtId="164" fontId="6" fillId="35" borderId="29" xfId="45" applyFont="1" applyFill="1" applyBorder="1" applyAlignment="1" applyProtection="1">
      <alignment horizontal="center" vertical="center" wrapText="1"/>
      <protection locked="0"/>
    </xf>
    <xf numFmtId="164" fontId="6" fillId="35" borderId="1" xfId="45" applyFont="1" applyFill="1" applyBorder="1" applyAlignment="1" applyProtection="1">
      <alignment horizontal="center" vertical="center" wrapText="1"/>
      <protection locked="0"/>
    </xf>
    <xf numFmtId="164" fontId="3" fillId="35" borderId="2" xfId="45" applyFont="1" applyFill="1" applyBorder="1" applyAlignment="1" applyProtection="1">
      <alignment horizontal="center" vertical="center"/>
      <protection locked="0"/>
    </xf>
    <xf numFmtId="0" fontId="1" fillId="0" borderId="30" xfId="0"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164" fontId="1" fillId="2" borderId="3" xfId="45" applyFont="1" applyFill="1" applyBorder="1" applyAlignment="1" applyProtection="1">
      <alignment horizontal="center" vertical="center"/>
      <protection locked="0"/>
    </xf>
    <xf numFmtId="164" fontId="1" fillId="2" borderId="4" xfId="45" applyFont="1" applyFill="1" applyBorder="1" applyAlignment="1" applyProtection="1">
      <alignment horizontal="center" vertical="center"/>
      <protection locked="0"/>
    </xf>
    <xf numFmtId="164" fontId="1" fillId="2" borderId="5" xfId="45"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164" fontId="3" fillId="0" borderId="2" xfId="45" applyFont="1" applyBorder="1" applyAlignment="1" applyProtection="1">
      <alignment horizontal="center" vertical="center" wrapText="1"/>
      <protection hidden="1"/>
    </xf>
    <xf numFmtId="164" fontId="3" fillId="0" borderId="1" xfId="45" applyFont="1" applyBorder="1" applyAlignment="1" applyProtection="1">
      <alignment horizontal="center" vertical="center" wrapText="1"/>
      <protection hidden="1"/>
    </xf>
    <xf numFmtId="164" fontId="6" fillId="0" borderId="3" xfId="45" applyFont="1" applyBorder="1" applyAlignment="1" applyProtection="1">
      <alignment horizontal="center" vertical="center"/>
      <protection hidden="1"/>
    </xf>
    <xf numFmtId="164" fontId="6" fillId="0" borderId="5" xfId="45" applyFont="1" applyBorder="1" applyAlignment="1" applyProtection="1">
      <alignment horizontal="center" vertical="center"/>
      <protection hidden="1"/>
    </xf>
    <xf numFmtId="164" fontId="3" fillId="0" borderId="3" xfId="45" applyFont="1" applyBorder="1" applyAlignment="1" applyProtection="1">
      <alignment horizontal="center" vertical="center"/>
      <protection hidden="1"/>
    </xf>
    <xf numFmtId="164" fontId="3" fillId="0" borderId="5" xfId="45" applyFont="1" applyBorder="1" applyAlignment="1" applyProtection="1">
      <alignment horizontal="center" vertical="center"/>
      <protection hidden="1"/>
    </xf>
    <xf numFmtId="0" fontId="2" fillId="0" borderId="1" xfId="0" applyFont="1" applyBorder="1" applyAlignment="1" applyProtection="1">
      <alignment vertical="top" wrapText="1"/>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164" fontId="6" fillId="0" borderId="3" xfId="45" applyFont="1" applyBorder="1" applyAlignment="1" applyProtection="1">
      <alignment horizontal="center" vertical="center" wrapText="1"/>
      <protection hidden="1"/>
    </xf>
    <xf numFmtId="164" fontId="6" fillId="0" borderId="5" xfId="45" applyFont="1" applyBorder="1" applyAlignment="1" applyProtection="1">
      <alignment horizontal="center" vertical="center" wrapText="1"/>
      <protection hidden="1"/>
    </xf>
    <xf numFmtId="164" fontId="3" fillId="0" borderId="3" xfId="45" applyFont="1" applyBorder="1" applyAlignment="1" applyProtection="1">
      <alignment horizontal="center" vertical="center" wrapText="1"/>
      <protection hidden="1"/>
    </xf>
    <xf numFmtId="164" fontId="3" fillId="0" borderId="5" xfId="45" applyFont="1" applyBorder="1" applyAlignment="1" applyProtection="1">
      <alignment horizontal="center" vertical="center" wrapText="1"/>
      <protection hidden="1"/>
    </xf>
    <xf numFmtId="164" fontId="4" fillId="0" borderId="1" xfId="45" applyFont="1" applyBorder="1" applyAlignment="1" applyProtection="1">
      <alignment horizontal="center" vertical="center" wrapText="1"/>
      <protection hidden="1"/>
    </xf>
  </cellXfs>
  <cellStyles count="46">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xfId="45" builtinId="6"/>
    <cellStyle name="Millares [0] 2" xfId="2" xr:uid="{00000000-0005-0000-0000-000021000000}"/>
    <cellStyle name="Millares 2" xfId="3" xr:uid="{00000000-0005-0000-0000-000022000000}"/>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8"/>
  <sheetViews>
    <sheetView tabSelected="1" zoomScale="60" zoomScaleNormal="60" zoomScaleSheetLayoutView="70" zoomScalePageLayoutView="55" workbookViewId="0">
      <selection activeCell="L15" sqref="L15"/>
    </sheetView>
  </sheetViews>
  <sheetFormatPr defaultColWidth="11.42578125" defaultRowHeight="15"/>
  <cols>
    <col min="1" max="1" width="13.28515625" style="18" customWidth="1"/>
    <col min="2" max="2" width="71.7109375" style="19" customWidth="1"/>
    <col min="3" max="3" width="15.85546875" style="18" customWidth="1"/>
    <col min="4" max="4" width="16.140625" style="18" customWidth="1"/>
    <col min="5" max="5" width="17" style="18" customWidth="1"/>
    <col min="6" max="6" width="19" style="21" customWidth="1"/>
    <col min="7" max="7" width="12.85546875" style="18" customWidth="1"/>
    <col min="8" max="8" width="15" style="21" customWidth="1"/>
    <col min="9" max="9" width="20.28515625" style="18" customWidth="1"/>
    <col min="10" max="10" width="15" style="21" customWidth="1"/>
    <col min="11" max="11" width="17.85546875" style="22" customWidth="1"/>
    <col min="12" max="13" width="16.7109375" style="22" customWidth="1"/>
    <col min="14" max="14" width="14.7109375" style="22" customWidth="1"/>
    <col min="15" max="15" width="18.7109375" style="22" customWidth="1"/>
    <col min="16" max="16384" width="11.42578125" style="23"/>
  </cols>
  <sheetData>
    <row r="1" spans="1:15">
      <c r="F1" s="20"/>
    </row>
    <row r="2" spans="1:15" ht="15.75" customHeight="1">
      <c r="A2" s="74"/>
      <c r="B2" s="81" t="s">
        <v>0</v>
      </c>
      <c r="C2" s="81"/>
      <c r="D2" s="81"/>
      <c r="E2" s="81"/>
      <c r="F2" s="81"/>
      <c r="G2" s="81"/>
      <c r="H2" s="81"/>
      <c r="I2" s="81"/>
      <c r="J2" s="81"/>
      <c r="K2" s="81"/>
      <c r="L2" s="81"/>
      <c r="M2" s="81"/>
      <c r="N2" s="86" t="s">
        <v>1</v>
      </c>
      <c r="O2" s="86"/>
    </row>
    <row r="3" spans="1:15" ht="15.75" customHeight="1">
      <c r="A3" s="74"/>
      <c r="B3" s="81" t="s">
        <v>2</v>
      </c>
      <c r="C3" s="81"/>
      <c r="D3" s="81"/>
      <c r="E3" s="81"/>
      <c r="F3" s="81"/>
      <c r="G3" s="81"/>
      <c r="H3" s="81"/>
      <c r="I3" s="81"/>
      <c r="J3" s="81"/>
      <c r="K3" s="81"/>
      <c r="L3" s="81"/>
      <c r="M3" s="81"/>
      <c r="N3" s="86" t="s">
        <v>3</v>
      </c>
      <c r="O3" s="86"/>
    </row>
    <row r="4" spans="1:15" ht="16.5" customHeight="1">
      <c r="A4" s="74"/>
      <c r="B4" s="81" t="s">
        <v>4</v>
      </c>
      <c r="C4" s="81"/>
      <c r="D4" s="81"/>
      <c r="E4" s="81"/>
      <c r="F4" s="81"/>
      <c r="G4" s="81"/>
      <c r="H4" s="81"/>
      <c r="I4" s="81"/>
      <c r="J4" s="81"/>
      <c r="K4" s="81"/>
      <c r="L4" s="81"/>
      <c r="M4" s="81"/>
      <c r="N4" s="86" t="s">
        <v>5</v>
      </c>
      <c r="O4" s="86"/>
    </row>
    <row r="5" spans="1:15" ht="15" customHeight="1">
      <c r="A5" s="74"/>
      <c r="B5" s="81"/>
      <c r="C5" s="81"/>
      <c r="D5" s="81"/>
      <c r="E5" s="81"/>
      <c r="F5" s="81"/>
      <c r="G5" s="81"/>
      <c r="H5" s="81"/>
      <c r="I5" s="81"/>
      <c r="J5" s="81"/>
      <c r="K5" s="81"/>
      <c r="L5" s="81"/>
      <c r="M5" s="81"/>
      <c r="N5" s="86" t="s">
        <v>6</v>
      </c>
      <c r="O5" s="86"/>
    </row>
    <row r="7" spans="1:15">
      <c r="A7" s="24" t="s">
        <v>7</v>
      </c>
    </row>
    <row r="8" spans="1:15">
      <c r="A8" s="24"/>
    </row>
    <row r="9" spans="1:15">
      <c r="A9" s="25" t="s">
        <v>8</v>
      </c>
    </row>
    <row r="10" spans="1:15" ht="25.5" customHeight="1">
      <c r="A10" s="55" t="s">
        <v>9</v>
      </c>
      <c r="B10" s="55"/>
      <c r="C10" s="26"/>
      <c r="E10" s="27" t="s">
        <v>10</v>
      </c>
      <c r="F10" s="60"/>
      <c r="G10" s="61"/>
      <c r="K10" s="28" t="s">
        <v>11</v>
      </c>
      <c r="L10" s="62"/>
      <c r="M10" s="63"/>
      <c r="N10" s="64"/>
    </row>
    <row r="11" spans="1:15" ht="15.75" thickBot="1">
      <c r="A11" s="26"/>
      <c r="B11" s="29"/>
      <c r="C11" s="26"/>
      <c r="E11" s="30"/>
      <c r="F11" s="31"/>
      <c r="G11" s="30"/>
      <c r="K11" s="32"/>
      <c r="L11" s="33"/>
      <c r="M11" s="33"/>
      <c r="N11" s="33"/>
    </row>
    <row r="12" spans="1:15" ht="30.75" customHeight="1" thickBot="1">
      <c r="A12" s="75" t="s">
        <v>12</v>
      </c>
      <c r="B12" s="76"/>
      <c r="C12" s="34"/>
      <c r="D12" s="57" t="s">
        <v>13</v>
      </c>
      <c r="E12" s="58"/>
      <c r="F12" s="58"/>
      <c r="G12" s="59"/>
      <c r="H12" s="12"/>
      <c r="I12" s="35"/>
      <c r="J12" s="36"/>
      <c r="K12" s="32"/>
    </row>
    <row r="13" spans="1:15" ht="15.75" thickBot="1">
      <c r="A13" s="77"/>
      <c r="B13" s="78"/>
      <c r="C13" s="34"/>
      <c r="D13" s="37"/>
      <c r="E13" s="30"/>
      <c r="F13" s="31"/>
      <c r="G13" s="30"/>
      <c r="K13" s="32"/>
    </row>
    <row r="14" spans="1:15" ht="30" customHeight="1" thickBot="1">
      <c r="A14" s="77"/>
      <c r="B14" s="78"/>
      <c r="C14" s="34"/>
      <c r="D14" s="57" t="s">
        <v>14</v>
      </c>
      <c r="E14" s="58"/>
      <c r="F14" s="58"/>
      <c r="G14" s="59"/>
      <c r="H14" s="12"/>
      <c r="I14" s="35"/>
      <c r="J14" s="36"/>
      <c r="K14" s="32"/>
    </row>
    <row r="15" spans="1:15" ht="18.75" customHeight="1" thickBot="1">
      <c r="A15" s="77"/>
      <c r="B15" s="78"/>
      <c r="C15" s="34"/>
      <c r="E15" s="30"/>
      <c r="F15" s="31"/>
      <c r="G15" s="30"/>
      <c r="K15" s="32"/>
    </row>
    <row r="16" spans="1:15" ht="24" customHeight="1" thickBot="1">
      <c r="A16" s="79"/>
      <c r="B16" s="80"/>
      <c r="C16" s="34"/>
      <c r="D16" s="57" t="s">
        <v>15</v>
      </c>
      <c r="E16" s="58"/>
      <c r="F16" s="58"/>
      <c r="G16" s="59"/>
      <c r="H16" s="12"/>
      <c r="I16" s="35"/>
      <c r="J16" s="36"/>
      <c r="K16" s="32"/>
      <c r="L16" s="33"/>
      <c r="M16" s="33"/>
      <c r="N16" s="33"/>
    </row>
    <row r="17" spans="1:15">
      <c r="A17" s="26"/>
      <c r="B17" s="29"/>
      <c r="C17" s="26"/>
      <c r="E17" s="30"/>
      <c r="F17" s="31"/>
      <c r="G17" s="30"/>
      <c r="K17" s="32"/>
      <c r="L17" s="33"/>
      <c r="M17" s="33"/>
      <c r="N17" s="33"/>
    </row>
    <row r="19" spans="1:15" s="38" customFormat="1" ht="111.75" customHeight="1">
      <c r="A19" s="4" t="s">
        <v>16</v>
      </c>
      <c r="B19" s="4" t="s">
        <v>17</v>
      </c>
      <c r="C19" s="4" t="s">
        <v>18</v>
      </c>
      <c r="D19" s="4" t="s">
        <v>19</v>
      </c>
      <c r="E19" s="4" t="s">
        <v>20</v>
      </c>
      <c r="F19" s="44" t="s">
        <v>21</v>
      </c>
      <c r="G19" s="6" t="s">
        <v>22</v>
      </c>
      <c r="H19" s="11" t="s">
        <v>23</v>
      </c>
      <c r="I19" s="5" t="s">
        <v>24</v>
      </c>
      <c r="J19" s="11" t="s">
        <v>25</v>
      </c>
      <c r="K19" s="11" t="s">
        <v>26</v>
      </c>
      <c r="L19" s="11" t="s">
        <v>27</v>
      </c>
      <c r="M19" s="11" t="s">
        <v>28</v>
      </c>
      <c r="N19" s="11" t="s">
        <v>29</v>
      </c>
      <c r="O19" s="11" t="s">
        <v>30</v>
      </c>
    </row>
    <row r="20" spans="1:15" s="38" customFormat="1" ht="131.25" customHeight="1">
      <c r="A20" s="9">
        <v>1</v>
      </c>
      <c r="B20" s="42" t="s">
        <v>31</v>
      </c>
      <c r="C20" s="39"/>
      <c r="D20" s="43">
        <v>2</v>
      </c>
      <c r="E20" s="43" t="s">
        <v>32</v>
      </c>
      <c r="F20" s="45">
        <v>0</v>
      </c>
      <c r="G20" s="8">
        <v>0</v>
      </c>
      <c r="H20" s="13">
        <f>+F20*G20</f>
        <v>0</v>
      </c>
      <c r="I20" s="8">
        <v>0</v>
      </c>
      <c r="J20" s="13">
        <f>+F20*I20</f>
        <v>0</v>
      </c>
      <c r="K20" s="13">
        <f>+F20+H20+J20</f>
        <v>0</v>
      </c>
      <c r="L20" s="13">
        <f>+D20*F20</f>
        <v>0</v>
      </c>
      <c r="M20" s="13">
        <f>+H20*D20</f>
        <v>0</v>
      </c>
      <c r="N20" s="13">
        <f>+J20*D20</f>
        <v>0</v>
      </c>
      <c r="O20" s="14">
        <f>+L20+M20+N20</f>
        <v>0</v>
      </c>
    </row>
    <row r="21" spans="1:15" s="38" customFormat="1" ht="118.5" customHeight="1">
      <c r="A21" s="9">
        <v>2</v>
      </c>
      <c r="B21" s="42" t="s">
        <v>33</v>
      </c>
      <c r="C21" s="39"/>
      <c r="D21" s="43">
        <v>1</v>
      </c>
      <c r="E21" s="43" t="s">
        <v>32</v>
      </c>
      <c r="F21" s="45">
        <v>0</v>
      </c>
      <c r="G21" s="8">
        <v>0</v>
      </c>
      <c r="H21" s="13">
        <f t="shared" ref="H21:H84" si="0">+F21*G21</f>
        <v>0</v>
      </c>
      <c r="I21" s="8">
        <v>0</v>
      </c>
      <c r="J21" s="13">
        <f t="shared" ref="J21:J84" si="1">+F21*I21</f>
        <v>0</v>
      </c>
      <c r="K21" s="13">
        <f>+F21+H21+J21</f>
        <v>0</v>
      </c>
      <c r="L21" s="13">
        <f t="shared" ref="L21:L84" si="2">+D21*F21</f>
        <v>0</v>
      </c>
      <c r="M21" s="13">
        <f t="shared" ref="M21:M84" si="3">+H21*D21</f>
        <v>0</v>
      </c>
      <c r="N21" s="13">
        <f t="shared" ref="N21:N84" si="4">+J21*D21</f>
        <v>0</v>
      </c>
      <c r="O21" s="14">
        <f t="shared" ref="O21:O84" si="5">+L21+M21+N21</f>
        <v>0</v>
      </c>
    </row>
    <row r="22" spans="1:15" s="38" customFormat="1" ht="111" customHeight="1">
      <c r="A22" s="9">
        <v>3</v>
      </c>
      <c r="B22" s="42" t="s">
        <v>34</v>
      </c>
      <c r="C22" s="39"/>
      <c r="D22" s="43">
        <v>1</v>
      </c>
      <c r="E22" s="43" t="s">
        <v>32</v>
      </c>
      <c r="F22" s="45">
        <v>0</v>
      </c>
      <c r="G22" s="8">
        <v>0</v>
      </c>
      <c r="H22" s="13">
        <f t="shared" si="0"/>
        <v>0</v>
      </c>
      <c r="I22" s="8">
        <v>0</v>
      </c>
      <c r="J22" s="13">
        <f t="shared" si="1"/>
        <v>0</v>
      </c>
      <c r="K22" s="13">
        <f t="shared" ref="K21:K84" si="6">+F22+H22+J22</f>
        <v>0</v>
      </c>
      <c r="L22" s="13">
        <f t="shared" si="2"/>
        <v>0</v>
      </c>
      <c r="M22" s="13">
        <f t="shared" si="3"/>
        <v>0</v>
      </c>
      <c r="N22" s="13">
        <f t="shared" si="4"/>
        <v>0</v>
      </c>
      <c r="O22" s="14">
        <f t="shared" si="5"/>
        <v>0</v>
      </c>
    </row>
    <row r="23" spans="1:15" s="38" customFormat="1" ht="105.75" customHeight="1">
      <c r="A23" s="9">
        <v>4</v>
      </c>
      <c r="B23" s="42" t="s">
        <v>35</v>
      </c>
      <c r="C23" s="39"/>
      <c r="D23" s="43">
        <v>1</v>
      </c>
      <c r="E23" s="43" t="s">
        <v>32</v>
      </c>
      <c r="F23" s="45">
        <v>0</v>
      </c>
      <c r="G23" s="8">
        <v>0</v>
      </c>
      <c r="H23" s="13">
        <f t="shared" si="0"/>
        <v>0</v>
      </c>
      <c r="I23" s="8">
        <v>0</v>
      </c>
      <c r="J23" s="13">
        <f t="shared" si="1"/>
        <v>0</v>
      </c>
      <c r="K23" s="13">
        <f t="shared" si="6"/>
        <v>0</v>
      </c>
      <c r="L23" s="13">
        <f t="shared" si="2"/>
        <v>0</v>
      </c>
      <c r="M23" s="13">
        <f t="shared" si="3"/>
        <v>0</v>
      </c>
      <c r="N23" s="13">
        <f t="shared" si="4"/>
        <v>0</v>
      </c>
      <c r="O23" s="14">
        <f t="shared" si="5"/>
        <v>0</v>
      </c>
    </row>
    <row r="24" spans="1:15" s="38" customFormat="1" ht="122.25" customHeight="1">
      <c r="A24" s="9">
        <v>5</v>
      </c>
      <c r="B24" s="42" t="s">
        <v>36</v>
      </c>
      <c r="C24" s="39"/>
      <c r="D24" s="43">
        <v>2</v>
      </c>
      <c r="E24" s="43" t="s">
        <v>32</v>
      </c>
      <c r="F24" s="45">
        <v>0</v>
      </c>
      <c r="G24" s="8">
        <v>0</v>
      </c>
      <c r="H24" s="13">
        <f t="shared" si="0"/>
        <v>0</v>
      </c>
      <c r="I24" s="8">
        <v>0</v>
      </c>
      <c r="J24" s="13">
        <f t="shared" si="1"/>
        <v>0</v>
      </c>
      <c r="K24" s="13">
        <f t="shared" si="6"/>
        <v>0</v>
      </c>
      <c r="L24" s="13">
        <f t="shared" si="2"/>
        <v>0</v>
      </c>
      <c r="M24" s="13">
        <f t="shared" si="3"/>
        <v>0</v>
      </c>
      <c r="N24" s="13">
        <f t="shared" si="4"/>
        <v>0</v>
      </c>
      <c r="O24" s="14">
        <f t="shared" si="5"/>
        <v>0</v>
      </c>
    </row>
    <row r="25" spans="1:15" s="38" customFormat="1" ht="126" customHeight="1">
      <c r="A25" s="9">
        <v>6</v>
      </c>
      <c r="B25" s="42" t="s">
        <v>37</v>
      </c>
      <c r="C25" s="39"/>
      <c r="D25" s="43">
        <v>1</v>
      </c>
      <c r="E25" s="43" t="s">
        <v>32</v>
      </c>
      <c r="F25" s="45">
        <v>0</v>
      </c>
      <c r="G25" s="8">
        <v>0</v>
      </c>
      <c r="H25" s="13">
        <f t="shared" si="0"/>
        <v>0</v>
      </c>
      <c r="I25" s="8">
        <v>0</v>
      </c>
      <c r="J25" s="13">
        <f t="shared" si="1"/>
        <v>0</v>
      </c>
      <c r="K25" s="13">
        <f t="shared" si="6"/>
        <v>0</v>
      </c>
      <c r="L25" s="13">
        <f t="shared" si="2"/>
        <v>0</v>
      </c>
      <c r="M25" s="13">
        <f t="shared" si="3"/>
        <v>0</v>
      </c>
      <c r="N25" s="13">
        <f t="shared" si="4"/>
        <v>0</v>
      </c>
      <c r="O25" s="14">
        <f t="shared" si="5"/>
        <v>0</v>
      </c>
    </row>
    <row r="26" spans="1:15" s="38" customFormat="1" ht="130.5" customHeight="1">
      <c r="A26" s="9">
        <v>7</v>
      </c>
      <c r="B26" s="42" t="s">
        <v>38</v>
      </c>
      <c r="C26" s="39"/>
      <c r="D26" s="43">
        <v>1</v>
      </c>
      <c r="E26" s="43" t="s">
        <v>32</v>
      </c>
      <c r="F26" s="45">
        <v>0</v>
      </c>
      <c r="G26" s="8">
        <v>0</v>
      </c>
      <c r="H26" s="13">
        <f t="shared" si="0"/>
        <v>0</v>
      </c>
      <c r="I26" s="8">
        <v>0</v>
      </c>
      <c r="J26" s="13">
        <f t="shared" si="1"/>
        <v>0</v>
      </c>
      <c r="K26" s="13">
        <f t="shared" si="6"/>
        <v>0</v>
      </c>
      <c r="L26" s="13">
        <f t="shared" si="2"/>
        <v>0</v>
      </c>
      <c r="M26" s="13">
        <f t="shared" si="3"/>
        <v>0</v>
      </c>
      <c r="N26" s="13">
        <f t="shared" si="4"/>
        <v>0</v>
      </c>
      <c r="O26" s="14">
        <f t="shared" si="5"/>
        <v>0</v>
      </c>
    </row>
    <row r="27" spans="1:15" s="38" customFormat="1" ht="122.25" customHeight="1">
      <c r="A27" s="9">
        <v>8</v>
      </c>
      <c r="B27" s="42" t="s">
        <v>39</v>
      </c>
      <c r="C27" s="39"/>
      <c r="D27" s="43">
        <v>1</v>
      </c>
      <c r="E27" s="43" t="s">
        <v>32</v>
      </c>
      <c r="F27" s="45">
        <v>0</v>
      </c>
      <c r="G27" s="8">
        <v>0</v>
      </c>
      <c r="H27" s="13">
        <f t="shared" si="0"/>
        <v>0</v>
      </c>
      <c r="I27" s="8">
        <v>0</v>
      </c>
      <c r="J27" s="13">
        <f t="shared" si="1"/>
        <v>0</v>
      </c>
      <c r="K27" s="13">
        <f t="shared" si="6"/>
        <v>0</v>
      </c>
      <c r="L27" s="13">
        <f t="shared" si="2"/>
        <v>0</v>
      </c>
      <c r="M27" s="13">
        <f t="shared" si="3"/>
        <v>0</v>
      </c>
      <c r="N27" s="13">
        <f t="shared" si="4"/>
        <v>0</v>
      </c>
      <c r="O27" s="14">
        <f t="shared" si="5"/>
        <v>0</v>
      </c>
    </row>
    <row r="28" spans="1:15" s="38" customFormat="1" ht="105.75" customHeight="1">
      <c r="A28" s="9">
        <v>9</v>
      </c>
      <c r="B28" s="42" t="s">
        <v>40</v>
      </c>
      <c r="C28" s="39"/>
      <c r="D28" s="43">
        <v>1</v>
      </c>
      <c r="E28" s="43" t="s">
        <v>32</v>
      </c>
      <c r="F28" s="45">
        <v>0</v>
      </c>
      <c r="G28" s="8">
        <v>0</v>
      </c>
      <c r="H28" s="13">
        <f t="shared" si="0"/>
        <v>0</v>
      </c>
      <c r="I28" s="8">
        <v>0</v>
      </c>
      <c r="J28" s="13">
        <f t="shared" si="1"/>
        <v>0</v>
      </c>
      <c r="K28" s="13">
        <f t="shared" si="6"/>
        <v>0</v>
      </c>
      <c r="L28" s="13">
        <f t="shared" si="2"/>
        <v>0</v>
      </c>
      <c r="M28" s="13">
        <f t="shared" si="3"/>
        <v>0</v>
      </c>
      <c r="N28" s="13">
        <f t="shared" si="4"/>
        <v>0</v>
      </c>
      <c r="O28" s="14">
        <f t="shared" si="5"/>
        <v>0</v>
      </c>
    </row>
    <row r="29" spans="1:15" s="38" customFormat="1" ht="126" customHeight="1">
      <c r="A29" s="9">
        <v>10</v>
      </c>
      <c r="B29" s="42" t="s">
        <v>41</v>
      </c>
      <c r="C29" s="39"/>
      <c r="D29" s="43">
        <v>1</v>
      </c>
      <c r="E29" s="43" t="s">
        <v>32</v>
      </c>
      <c r="F29" s="45">
        <v>0</v>
      </c>
      <c r="G29" s="8">
        <v>0</v>
      </c>
      <c r="H29" s="13">
        <f t="shared" si="0"/>
        <v>0</v>
      </c>
      <c r="I29" s="8">
        <v>0</v>
      </c>
      <c r="J29" s="13">
        <f t="shared" si="1"/>
        <v>0</v>
      </c>
      <c r="K29" s="13">
        <f t="shared" si="6"/>
        <v>0</v>
      </c>
      <c r="L29" s="13">
        <f t="shared" si="2"/>
        <v>0</v>
      </c>
      <c r="M29" s="13">
        <f t="shared" si="3"/>
        <v>0</v>
      </c>
      <c r="N29" s="13">
        <f t="shared" si="4"/>
        <v>0</v>
      </c>
      <c r="O29" s="14">
        <f t="shared" si="5"/>
        <v>0</v>
      </c>
    </row>
    <row r="30" spans="1:15" s="38" customFormat="1" ht="120.75" customHeight="1">
      <c r="A30" s="9">
        <v>11</v>
      </c>
      <c r="B30" s="42" t="s">
        <v>42</v>
      </c>
      <c r="C30" s="39"/>
      <c r="D30" s="43">
        <v>1</v>
      </c>
      <c r="E30" s="43" t="s">
        <v>32</v>
      </c>
      <c r="F30" s="45">
        <v>0</v>
      </c>
      <c r="G30" s="8">
        <v>0</v>
      </c>
      <c r="H30" s="13">
        <f t="shared" si="0"/>
        <v>0</v>
      </c>
      <c r="I30" s="8">
        <v>0</v>
      </c>
      <c r="J30" s="13">
        <f t="shared" si="1"/>
        <v>0</v>
      </c>
      <c r="K30" s="13">
        <f t="shared" si="6"/>
        <v>0</v>
      </c>
      <c r="L30" s="13">
        <f t="shared" si="2"/>
        <v>0</v>
      </c>
      <c r="M30" s="13">
        <f t="shared" si="3"/>
        <v>0</v>
      </c>
      <c r="N30" s="13">
        <f t="shared" si="4"/>
        <v>0</v>
      </c>
      <c r="O30" s="14">
        <f t="shared" si="5"/>
        <v>0</v>
      </c>
    </row>
    <row r="31" spans="1:15" s="38" customFormat="1" ht="105.75" customHeight="1">
      <c r="A31" s="9">
        <v>12</v>
      </c>
      <c r="B31" s="42" t="s">
        <v>43</v>
      </c>
      <c r="C31" s="39"/>
      <c r="D31" s="43">
        <v>1</v>
      </c>
      <c r="E31" s="43" t="s">
        <v>32</v>
      </c>
      <c r="F31" s="45">
        <v>0</v>
      </c>
      <c r="G31" s="8">
        <v>0</v>
      </c>
      <c r="H31" s="13">
        <f t="shared" si="0"/>
        <v>0</v>
      </c>
      <c r="I31" s="8">
        <v>0</v>
      </c>
      <c r="J31" s="13">
        <f t="shared" si="1"/>
        <v>0</v>
      </c>
      <c r="K31" s="13">
        <f t="shared" si="6"/>
        <v>0</v>
      </c>
      <c r="L31" s="13">
        <f t="shared" si="2"/>
        <v>0</v>
      </c>
      <c r="M31" s="13">
        <f t="shared" si="3"/>
        <v>0</v>
      </c>
      <c r="N31" s="13">
        <f t="shared" si="4"/>
        <v>0</v>
      </c>
      <c r="O31" s="14">
        <f t="shared" si="5"/>
        <v>0</v>
      </c>
    </row>
    <row r="32" spans="1:15" s="38" customFormat="1" ht="159.75" customHeight="1">
      <c r="A32" s="9">
        <v>13</v>
      </c>
      <c r="B32" s="42" t="s">
        <v>44</v>
      </c>
      <c r="C32" s="39"/>
      <c r="D32" s="43">
        <v>1</v>
      </c>
      <c r="E32" s="43" t="s">
        <v>32</v>
      </c>
      <c r="F32" s="45">
        <v>0</v>
      </c>
      <c r="G32" s="8">
        <v>0</v>
      </c>
      <c r="H32" s="13">
        <f t="shared" si="0"/>
        <v>0</v>
      </c>
      <c r="I32" s="8">
        <v>0</v>
      </c>
      <c r="J32" s="13">
        <f t="shared" si="1"/>
        <v>0</v>
      </c>
      <c r="K32" s="13">
        <f t="shared" si="6"/>
        <v>0</v>
      </c>
      <c r="L32" s="13">
        <f t="shared" si="2"/>
        <v>0</v>
      </c>
      <c r="M32" s="13">
        <f t="shared" si="3"/>
        <v>0</v>
      </c>
      <c r="N32" s="13">
        <f t="shared" si="4"/>
        <v>0</v>
      </c>
      <c r="O32" s="14">
        <f t="shared" si="5"/>
        <v>0</v>
      </c>
    </row>
    <row r="33" spans="1:15" s="38" customFormat="1" ht="141.75" customHeight="1">
      <c r="A33" s="9">
        <v>14</v>
      </c>
      <c r="B33" s="42" t="s">
        <v>45</v>
      </c>
      <c r="C33" s="39"/>
      <c r="D33" s="43">
        <v>1</v>
      </c>
      <c r="E33" s="43" t="s">
        <v>32</v>
      </c>
      <c r="F33" s="45">
        <v>0</v>
      </c>
      <c r="G33" s="8">
        <v>0</v>
      </c>
      <c r="H33" s="13">
        <f t="shared" si="0"/>
        <v>0</v>
      </c>
      <c r="I33" s="8">
        <v>0</v>
      </c>
      <c r="J33" s="13">
        <f t="shared" si="1"/>
        <v>0</v>
      </c>
      <c r="K33" s="13">
        <f t="shared" si="6"/>
        <v>0</v>
      </c>
      <c r="L33" s="13">
        <f t="shared" si="2"/>
        <v>0</v>
      </c>
      <c r="M33" s="13">
        <f t="shared" si="3"/>
        <v>0</v>
      </c>
      <c r="N33" s="13">
        <f t="shared" si="4"/>
        <v>0</v>
      </c>
      <c r="O33" s="14">
        <f t="shared" si="5"/>
        <v>0</v>
      </c>
    </row>
    <row r="34" spans="1:15" s="38" customFormat="1" ht="105.75" customHeight="1">
      <c r="A34" s="9">
        <v>15</v>
      </c>
      <c r="B34" s="42" t="s">
        <v>46</v>
      </c>
      <c r="C34" s="39"/>
      <c r="D34" s="43">
        <v>2</v>
      </c>
      <c r="E34" s="43" t="s">
        <v>32</v>
      </c>
      <c r="F34" s="45">
        <v>0</v>
      </c>
      <c r="G34" s="8">
        <v>0</v>
      </c>
      <c r="H34" s="13">
        <f t="shared" si="0"/>
        <v>0</v>
      </c>
      <c r="I34" s="8">
        <v>0</v>
      </c>
      <c r="J34" s="13">
        <f t="shared" si="1"/>
        <v>0</v>
      </c>
      <c r="K34" s="13">
        <f t="shared" si="6"/>
        <v>0</v>
      </c>
      <c r="L34" s="13">
        <f t="shared" si="2"/>
        <v>0</v>
      </c>
      <c r="M34" s="13">
        <f t="shared" si="3"/>
        <v>0</v>
      </c>
      <c r="N34" s="13">
        <f t="shared" si="4"/>
        <v>0</v>
      </c>
      <c r="O34" s="14">
        <f t="shared" si="5"/>
        <v>0</v>
      </c>
    </row>
    <row r="35" spans="1:15" s="38" customFormat="1" ht="212.25" customHeight="1">
      <c r="A35" s="9">
        <v>16</v>
      </c>
      <c r="B35" s="42" t="s">
        <v>47</v>
      </c>
      <c r="C35" s="39"/>
      <c r="D35" s="43">
        <v>2</v>
      </c>
      <c r="E35" s="43" t="s">
        <v>32</v>
      </c>
      <c r="F35" s="45">
        <v>0</v>
      </c>
      <c r="G35" s="8">
        <v>0</v>
      </c>
      <c r="H35" s="13">
        <f t="shared" si="0"/>
        <v>0</v>
      </c>
      <c r="I35" s="8">
        <v>0</v>
      </c>
      <c r="J35" s="13">
        <f t="shared" si="1"/>
        <v>0</v>
      </c>
      <c r="K35" s="13">
        <f t="shared" si="6"/>
        <v>0</v>
      </c>
      <c r="L35" s="13">
        <f t="shared" si="2"/>
        <v>0</v>
      </c>
      <c r="M35" s="13">
        <f t="shared" si="3"/>
        <v>0</v>
      </c>
      <c r="N35" s="13">
        <f t="shared" si="4"/>
        <v>0</v>
      </c>
      <c r="O35" s="14">
        <f t="shared" si="5"/>
        <v>0</v>
      </c>
    </row>
    <row r="36" spans="1:15" s="38" customFormat="1" ht="174.75" customHeight="1">
      <c r="A36" s="9">
        <v>17</v>
      </c>
      <c r="B36" s="42" t="s">
        <v>48</v>
      </c>
      <c r="C36" s="39"/>
      <c r="D36" s="43">
        <v>1</v>
      </c>
      <c r="E36" s="43" t="s">
        <v>32</v>
      </c>
      <c r="F36" s="45">
        <v>0</v>
      </c>
      <c r="G36" s="8">
        <v>0</v>
      </c>
      <c r="H36" s="13">
        <f t="shared" si="0"/>
        <v>0</v>
      </c>
      <c r="I36" s="8">
        <v>0</v>
      </c>
      <c r="J36" s="13">
        <f t="shared" si="1"/>
        <v>0</v>
      </c>
      <c r="K36" s="13">
        <f t="shared" si="6"/>
        <v>0</v>
      </c>
      <c r="L36" s="13">
        <f t="shared" si="2"/>
        <v>0</v>
      </c>
      <c r="M36" s="13">
        <f t="shared" si="3"/>
        <v>0</v>
      </c>
      <c r="N36" s="13">
        <f t="shared" si="4"/>
        <v>0</v>
      </c>
      <c r="O36" s="14">
        <f t="shared" si="5"/>
        <v>0</v>
      </c>
    </row>
    <row r="37" spans="1:15" s="38" customFormat="1" ht="165.75" customHeight="1">
      <c r="A37" s="9">
        <v>18</v>
      </c>
      <c r="B37" s="42" t="s">
        <v>49</v>
      </c>
      <c r="C37" s="39"/>
      <c r="D37" s="43">
        <v>1</v>
      </c>
      <c r="E37" s="43" t="s">
        <v>32</v>
      </c>
      <c r="F37" s="45">
        <v>0</v>
      </c>
      <c r="G37" s="8">
        <v>0</v>
      </c>
      <c r="H37" s="13">
        <f t="shared" si="0"/>
        <v>0</v>
      </c>
      <c r="I37" s="8">
        <v>0</v>
      </c>
      <c r="J37" s="13">
        <f t="shared" si="1"/>
        <v>0</v>
      </c>
      <c r="K37" s="13">
        <f t="shared" si="6"/>
        <v>0</v>
      </c>
      <c r="L37" s="13">
        <f t="shared" si="2"/>
        <v>0</v>
      </c>
      <c r="M37" s="13">
        <f t="shared" si="3"/>
        <v>0</v>
      </c>
      <c r="N37" s="13">
        <f t="shared" si="4"/>
        <v>0</v>
      </c>
      <c r="O37" s="14">
        <f t="shared" si="5"/>
        <v>0</v>
      </c>
    </row>
    <row r="38" spans="1:15" s="38" customFormat="1" ht="139.5" customHeight="1">
      <c r="A38" s="9">
        <v>19</v>
      </c>
      <c r="B38" s="42" t="s">
        <v>50</v>
      </c>
      <c r="C38" s="39"/>
      <c r="D38" s="43">
        <v>1</v>
      </c>
      <c r="E38" s="43" t="s">
        <v>32</v>
      </c>
      <c r="F38" s="45">
        <v>0</v>
      </c>
      <c r="G38" s="8">
        <v>0</v>
      </c>
      <c r="H38" s="13">
        <f t="shared" si="0"/>
        <v>0</v>
      </c>
      <c r="I38" s="8">
        <v>0</v>
      </c>
      <c r="J38" s="13">
        <f t="shared" si="1"/>
        <v>0</v>
      </c>
      <c r="K38" s="13">
        <f t="shared" si="6"/>
        <v>0</v>
      </c>
      <c r="L38" s="13">
        <f t="shared" si="2"/>
        <v>0</v>
      </c>
      <c r="M38" s="13">
        <f t="shared" si="3"/>
        <v>0</v>
      </c>
      <c r="N38" s="13">
        <f t="shared" si="4"/>
        <v>0</v>
      </c>
      <c r="O38" s="14">
        <f t="shared" si="5"/>
        <v>0</v>
      </c>
    </row>
    <row r="39" spans="1:15" s="38" customFormat="1" ht="183.75" customHeight="1">
      <c r="A39" s="9">
        <v>20</v>
      </c>
      <c r="B39" s="42" t="s">
        <v>51</v>
      </c>
      <c r="C39" s="39"/>
      <c r="D39" s="43">
        <v>1</v>
      </c>
      <c r="E39" s="43" t="s">
        <v>32</v>
      </c>
      <c r="F39" s="45">
        <v>0</v>
      </c>
      <c r="G39" s="8">
        <v>0</v>
      </c>
      <c r="H39" s="13">
        <f t="shared" si="0"/>
        <v>0</v>
      </c>
      <c r="I39" s="8">
        <v>0</v>
      </c>
      <c r="J39" s="13">
        <f t="shared" si="1"/>
        <v>0</v>
      </c>
      <c r="K39" s="13">
        <f t="shared" si="6"/>
        <v>0</v>
      </c>
      <c r="L39" s="13">
        <f t="shared" si="2"/>
        <v>0</v>
      </c>
      <c r="M39" s="13">
        <f t="shared" si="3"/>
        <v>0</v>
      </c>
      <c r="N39" s="13">
        <f t="shared" si="4"/>
        <v>0</v>
      </c>
      <c r="O39" s="14">
        <f t="shared" si="5"/>
        <v>0</v>
      </c>
    </row>
    <row r="40" spans="1:15" s="38" customFormat="1" ht="163.5" customHeight="1">
      <c r="A40" s="9">
        <v>21</v>
      </c>
      <c r="B40" s="42" t="s">
        <v>52</v>
      </c>
      <c r="C40" s="39"/>
      <c r="D40" s="43">
        <v>1</v>
      </c>
      <c r="E40" s="43" t="s">
        <v>32</v>
      </c>
      <c r="F40" s="45">
        <v>0</v>
      </c>
      <c r="G40" s="8">
        <v>0</v>
      </c>
      <c r="H40" s="13">
        <f t="shared" si="0"/>
        <v>0</v>
      </c>
      <c r="I40" s="8">
        <v>0</v>
      </c>
      <c r="J40" s="13">
        <f t="shared" si="1"/>
        <v>0</v>
      </c>
      <c r="K40" s="13">
        <f t="shared" si="6"/>
        <v>0</v>
      </c>
      <c r="L40" s="13">
        <f t="shared" si="2"/>
        <v>0</v>
      </c>
      <c r="M40" s="13">
        <f t="shared" si="3"/>
        <v>0</v>
      </c>
      <c r="N40" s="13">
        <f t="shared" si="4"/>
        <v>0</v>
      </c>
      <c r="O40" s="14">
        <f t="shared" si="5"/>
        <v>0</v>
      </c>
    </row>
    <row r="41" spans="1:15" s="38" customFormat="1" ht="165.75" customHeight="1">
      <c r="A41" s="9">
        <v>22</v>
      </c>
      <c r="B41" s="42" t="s">
        <v>53</v>
      </c>
      <c r="C41" s="39"/>
      <c r="D41" s="43">
        <v>1</v>
      </c>
      <c r="E41" s="43" t="s">
        <v>32</v>
      </c>
      <c r="F41" s="45">
        <v>0</v>
      </c>
      <c r="G41" s="8">
        <v>0</v>
      </c>
      <c r="H41" s="13">
        <f t="shared" si="0"/>
        <v>0</v>
      </c>
      <c r="I41" s="8">
        <v>0</v>
      </c>
      <c r="J41" s="13">
        <f t="shared" si="1"/>
        <v>0</v>
      </c>
      <c r="K41" s="13">
        <f t="shared" si="6"/>
        <v>0</v>
      </c>
      <c r="L41" s="13">
        <f t="shared" si="2"/>
        <v>0</v>
      </c>
      <c r="M41" s="13">
        <f t="shared" si="3"/>
        <v>0</v>
      </c>
      <c r="N41" s="13">
        <f t="shared" si="4"/>
        <v>0</v>
      </c>
      <c r="O41" s="14">
        <f t="shared" si="5"/>
        <v>0</v>
      </c>
    </row>
    <row r="42" spans="1:15" s="38" customFormat="1" ht="105.75" customHeight="1">
      <c r="A42" s="9">
        <v>23</v>
      </c>
      <c r="B42" s="42" t="s">
        <v>54</v>
      </c>
      <c r="C42" s="39"/>
      <c r="D42" s="43">
        <v>1</v>
      </c>
      <c r="E42" s="43" t="s">
        <v>32</v>
      </c>
      <c r="F42" s="45">
        <v>0</v>
      </c>
      <c r="G42" s="8">
        <v>0</v>
      </c>
      <c r="H42" s="13">
        <f t="shared" si="0"/>
        <v>0</v>
      </c>
      <c r="I42" s="8">
        <v>0</v>
      </c>
      <c r="J42" s="13">
        <f t="shared" si="1"/>
        <v>0</v>
      </c>
      <c r="K42" s="13">
        <f t="shared" si="6"/>
        <v>0</v>
      </c>
      <c r="L42" s="13">
        <f t="shared" si="2"/>
        <v>0</v>
      </c>
      <c r="M42" s="13">
        <f t="shared" si="3"/>
        <v>0</v>
      </c>
      <c r="N42" s="13">
        <f t="shared" si="4"/>
        <v>0</v>
      </c>
      <c r="O42" s="14">
        <f t="shared" si="5"/>
        <v>0</v>
      </c>
    </row>
    <row r="43" spans="1:15" s="38" customFormat="1" ht="105.75" customHeight="1">
      <c r="A43" s="9">
        <v>24</v>
      </c>
      <c r="B43" s="42" t="s">
        <v>55</v>
      </c>
      <c r="C43" s="39"/>
      <c r="D43" s="43">
        <v>1</v>
      </c>
      <c r="E43" s="43" t="s">
        <v>32</v>
      </c>
      <c r="F43" s="45">
        <v>0</v>
      </c>
      <c r="G43" s="8">
        <v>0</v>
      </c>
      <c r="H43" s="13">
        <f t="shared" si="0"/>
        <v>0</v>
      </c>
      <c r="I43" s="8">
        <v>0</v>
      </c>
      <c r="J43" s="13">
        <f t="shared" si="1"/>
        <v>0</v>
      </c>
      <c r="K43" s="13">
        <f t="shared" si="6"/>
        <v>0</v>
      </c>
      <c r="L43" s="13">
        <f t="shared" si="2"/>
        <v>0</v>
      </c>
      <c r="M43" s="13">
        <f t="shared" si="3"/>
        <v>0</v>
      </c>
      <c r="N43" s="13">
        <f t="shared" si="4"/>
        <v>0</v>
      </c>
      <c r="O43" s="14">
        <f t="shared" si="5"/>
        <v>0</v>
      </c>
    </row>
    <row r="44" spans="1:15" s="38" customFormat="1" ht="105.75" customHeight="1">
      <c r="A44" s="9">
        <v>25</v>
      </c>
      <c r="B44" s="42" t="s">
        <v>56</v>
      </c>
      <c r="C44" s="39"/>
      <c r="D44" s="43">
        <v>1</v>
      </c>
      <c r="E44" s="43" t="s">
        <v>32</v>
      </c>
      <c r="F44" s="45">
        <v>0</v>
      </c>
      <c r="G44" s="8">
        <v>0</v>
      </c>
      <c r="H44" s="13">
        <f t="shared" si="0"/>
        <v>0</v>
      </c>
      <c r="I44" s="8">
        <v>0</v>
      </c>
      <c r="J44" s="13">
        <f t="shared" si="1"/>
        <v>0</v>
      </c>
      <c r="K44" s="13">
        <f t="shared" si="6"/>
        <v>0</v>
      </c>
      <c r="L44" s="13">
        <f t="shared" si="2"/>
        <v>0</v>
      </c>
      <c r="M44" s="13">
        <f t="shared" si="3"/>
        <v>0</v>
      </c>
      <c r="N44" s="13">
        <f t="shared" si="4"/>
        <v>0</v>
      </c>
      <c r="O44" s="14">
        <f t="shared" si="5"/>
        <v>0</v>
      </c>
    </row>
    <row r="45" spans="1:15" s="38" customFormat="1" ht="105.75" customHeight="1">
      <c r="A45" s="9">
        <v>26</v>
      </c>
      <c r="B45" s="42" t="s">
        <v>57</v>
      </c>
      <c r="C45" s="39"/>
      <c r="D45" s="43">
        <v>1</v>
      </c>
      <c r="E45" s="43" t="s">
        <v>32</v>
      </c>
      <c r="F45" s="45">
        <v>0</v>
      </c>
      <c r="G45" s="8">
        <v>0</v>
      </c>
      <c r="H45" s="13">
        <f t="shared" si="0"/>
        <v>0</v>
      </c>
      <c r="I45" s="8">
        <v>0</v>
      </c>
      <c r="J45" s="13">
        <f t="shared" si="1"/>
        <v>0</v>
      </c>
      <c r="K45" s="13">
        <f t="shared" si="6"/>
        <v>0</v>
      </c>
      <c r="L45" s="13">
        <f t="shared" si="2"/>
        <v>0</v>
      </c>
      <c r="M45" s="13">
        <f t="shared" si="3"/>
        <v>0</v>
      </c>
      <c r="N45" s="13">
        <f t="shared" si="4"/>
        <v>0</v>
      </c>
      <c r="O45" s="14">
        <f t="shared" si="5"/>
        <v>0</v>
      </c>
    </row>
    <row r="46" spans="1:15" s="38" customFormat="1" ht="129.75" customHeight="1">
      <c r="A46" s="9">
        <v>27</v>
      </c>
      <c r="B46" s="42" t="s">
        <v>58</v>
      </c>
      <c r="C46" s="39"/>
      <c r="D46" s="43">
        <v>1</v>
      </c>
      <c r="E46" s="43" t="s">
        <v>32</v>
      </c>
      <c r="F46" s="45">
        <v>0</v>
      </c>
      <c r="G46" s="8">
        <v>0</v>
      </c>
      <c r="H46" s="13">
        <f t="shared" si="0"/>
        <v>0</v>
      </c>
      <c r="I46" s="8">
        <v>0</v>
      </c>
      <c r="J46" s="13">
        <f t="shared" si="1"/>
        <v>0</v>
      </c>
      <c r="K46" s="13">
        <f t="shared" si="6"/>
        <v>0</v>
      </c>
      <c r="L46" s="13">
        <f t="shared" si="2"/>
        <v>0</v>
      </c>
      <c r="M46" s="13">
        <f t="shared" si="3"/>
        <v>0</v>
      </c>
      <c r="N46" s="13">
        <f t="shared" si="4"/>
        <v>0</v>
      </c>
      <c r="O46" s="14">
        <f t="shared" si="5"/>
        <v>0</v>
      </c>
    </row>
    <row r="47" spans="1:15" s="38" customFormat="1" ht="105.75" customHeight="1">
      <c r="A47" s="9">
        <v>28</v>
      </c>
      <c r="B47" s="42" t="s">
        <v>59</v>
      </c>
      <c r="C47" s="39"/>
      <c r="D47" s="43">
        <v>1</v>
      </c>
      <c r="E47" s="43" t="s">
        <v>32</v>
      </c>
      <c r="F47" s="45">
        <v>0</v>
      </c>
      <c r="G47" s="8">
        <v>0</v>
      </c>
      <c r="H47" s="13">
        <f t="shared" si="0"/>
        <v>0</v>
      </c>
      <c r="I47" s="8">
        <v>0</v>
      </c>
      <c r="J47" s="13">
        <f t="shared" si="1"/>
        <v>0</v>
      </c>
      <c r="K47" s="13">
        <f t="shared" si="6"/>
        <v>0</v>
      </c>
      <c r="L47" s="13">
        <f t="shared" si="2"/>
        <v>0</v>
      </c>
      <c r="M47" s="13">
        <f t="shared" si="3"/>
        <v>0</v>
      </c>
      <c r="N47" s="13">
        <f t="shared" si="4"/>
        <v>0</v>
      </c>
      <c r="O47" s="14">
        <f t="shared" si="5"/>
        <v>0</v>
      </c>
    </row>
    <row r="48" spans="1:15" s="38" customFormat="1" ht="105.75" customHeight="1">
      <c r="A48" s="9">
        <v>29</v>
      </c>
      <c r="B48" s="42" t="s">
        <v>60</v>
      </c>
      <c r="C48" s="39"/>
      <c r="D48" s="43">
        <v>1</v>
      </c>
      <c r="E48" s="43" t="s">
        <v>32</v>
      </c>
      <c r="F48" s="45">
        <v>0</v>
      </c>
      <c r="G48" s="8">
        <v>0</v>
      </c>
      <c r="H48" s="13">
        <f t="shared" si="0"/>
        <v>0</v>
      </c>
      <c r="I48" s="8">
        <v>0</v>
      </c>
      <c r="J48" s="13">
        <f t="shared" si="1"/>
        <v>0</v>
      </c>
      <c r="K48" s="13">
        <f t="shared" si="6"/>
        <v>0</v>
      </c>
      <c r="L48" s="13">
        <f t="shared" si="2"/>
        <v>0</v>
      </c>
      <c r="M48" s="13">
        <f t="shared" si="3"/>
        <v>0</v>
      </c>
      <c r="N48" s="13">
        <f t="shared" si="4"/>
        <v>0</v>
      </c>
      <c r="O48" s="14">
        <f t="shared" si="5"/>
        <v>0</v>
      </c>
    </row>
    <row r="49" spans="1:15" s="38" customFormat="1" ht="78" customHeight="1">
      <c r="A49" s="9">
        <v>30</v>
      </c>
      <c r="B49" s="42" t="s">
        <v>61</v>
      </c>
      <c r="C49" s="39"/>
      <c r="D49" s="43">
        <v>1</v>
      </c>
      <c r="E49" s="43" t="s">
        <v>32</v>
      </c>
      <c r="F49" s="45">
        <v>0</v>
      </c>
      <c r="G49" s="8">
        <v>0</v>
      </c>
      <c r="H49" s="13">
        <f t="shared" si="0"/>
        <v>0</v>
      </c>
      <c r="I49" s="8">
        <v>0</v>
      </c>
      <c r="J49" s="13">
        <f t="shared" si="1"/>
        <v>0</v>
      </c>
      <c r="K49" s="13">
        <f t="shared" si="6"/>
        <v>0</v>
      </c>
      <c r="L49" s="13">
        <f t="shared" si="2"/>
        <v>0</v>
      </c>
      <c r="M49" s="13">
        <f t="shared" si="3"/>
        <v>0</v>
      </c>
      <c r="N49" s="13">
        <f t="shared" si="4"/>
        <v>0</v>
      </c>
      <c r="O49" s="14">
        <f t="shared" si="5"/>
        <v>0</v>
      </c>
    </row>
    <row r="50" spans="1:15" s="38" customFormat="1" ht="162" customHeight="1">
      <c r="A50" s="9">
        <v>31</v>
      </c>
      <c r="B50" s="42" t="s">
        <v>62</v>
      </c>
      <c r="C50" s="39"/>
      <c r="D50" s="43">
        <v>7</v>
      </c>
      <c r="E50" s="43" t="s">
        <v>32</v>
      </c>
      <c r="F50" s="45">
        <v>0</v>
      </c>
      <c r="G50" s="8">
        <v>0</v>
      </c>
      <c r="H50" s="13">
        <f t="shared" si="0"/>
        <v>0</v>
      </c>
      <c r="I50" s="8">
        <v>0</v>
      </c>
      <c r="J50" s="13">
        <f t="shared" si="1"/>
        <v>0</v>
      </c>
      <c r="K50" s="13">
        <f t="shared" si="6"/>
        <v>0</v>
      </c>
      <c r="L50" s="13">
        <f t="shared" si="2"/>
        <v>0</v>
      </c>
      <c r="M50" s="13">
        <f t="shared" si="3"/>
        <v>0</v>
      </c>
      <c r="N50" s="13">
        <f t="shared" si="4"/>
        <v>0</v>
      </c>
      <c r="O50" s="14">
        <f t="shared" si="5"/>
        <v>0</v>
      </c>
    </row>
    <row r="51" spans="1:15" s="38" customFormat="1" ht="105.75" customHeight="1">
      <c r="A51" s="9">
        <v>32</v>
      </c>
      <c r="B51" s="42" t="s">
        <v>63</v>
      </c>
      <c r="C51" s="39"/>
      <c r="D51" s="43">
        <v>1</v>
      </c>
      <c r="E51" s="43" t="s">
        <v>32</v>
      </c>
      <c r="F51" s="45">
        <v>0</v>
      </c>
      <c r="G51" s="8">
        <v>0</v>
      </c>
      <c r="H51" s="13">
        <f t="shared" si="0"/>
        <v>0</v>
      </c>
      <c r="I51" s="8">
        <v>0</v>
      </c>
      <c r="J51" s="13">
        <f t="shared" si="1"/>
        <v>0</v>
      </c>
      <c r="K51" s="13">
        <f t="shared" si="6"/>
        <v>0</v>
      </c>
      <c r="L51" s="13">
        <f t="shared" si="2"/>
        <v>0</v>
      </c>
      <c r="M51" s="13">
        <f t="shared" si="3"/>
        <v>0</v>
      </c>
      <c r="N51" s="13">
        <f t="shared" si="4"/>
        <v>0</v>
      </c>
      <c r="O51" s="14">
        <f t="shared" si="5"/>
        <v>0</v>
      </c>
    </row>
    <row r="52" spans="1:15" s="38" customFormat="1" ht="105.75" customHeight="1">
      <c r="A52" s="9">
        <v>33</v>
      </c>
      <c r="B52" s="42" t="s">
        <v>64</v>
      </c>
      <c r="C52" s="39"/>
      <c r="D52" s="43">
        <v>1</v>
      </c>
      <c r="E52" s="43" t="s">
        <v>32</v>
      </c>
      <c r="F52" s="45">
        <v>0</v>
      </c>
      <c r="G52" s="8">
        <v>0</v>
      </c>
      <c r="H52" s="13">
        <f t="shared" si="0"/>
        <v>0</v>
      </c>
      <c r="I52" s="8">
        <v>0</v>
      </c>
      <c r="J52" s="13">
        <f t="shared" si="1"/>
        <v>0</v>
      </c>
      <c r="K52" s="13">
        <f t="shared" si="6"/>
        <v>0</v>
      </c>
      <c r="L52" s="13">
        <f t="shared" si="2"/>
        <v>0</v>
      </c>
      <c r="M52" s="13">
        <f t="shared" si="3"/>
        <v>0</v>
      </c>
      <c r="N52" s="13">
        <f t="shared" si="4"/>
        <v>0</v>
      </c>
      <c r="O52" s="14">
        <f t="shared" si="5"/>
        <v>0</v>
      </c>
    </row>
    <row r="53" spans="1:15" s="38" customFormat="1" ht="105.75" customHeight="1">
      <c r="A53" s="9">
        <v>34</v>
      </c>
      <c r="B53" s="42" t="s">
        <v>65</v>
      </c>
      <c r="C53" s="39"/>
      <c r="D53" s="43">
        <v>1</v>
      </c>
      <c r="E53" s="43" t="s">
        <v>32</v>
      </c>
      <c r="F53" s="45">
        <v>0</v>
      </c>
      <c r="G53" s="8">
        <v>0</v>
      </c>
      <c r="H53" s="13">
        <f t="shared" si="0"/>
        <v>0</v>
      </c>
      <c r="I53" s="8">
        <v>0</v>
      </c>
      <c r="J53" s="13">
        <f t="shared" si="1"/>
        <v>0</v>
      </c>
      <c r="K53" s="13">
        <f t="shared" si="6"/>
        <v>0</v>
      </c>
      <c r="L53" s="13">
        <f t="shared" si="2"/>
        <v>0</v>
      </c>
      <c r="M53" s="13">
        <f t="shared" si="3"/>
        <v>0</v>
      </c>
      <c r="N53" s="13">
        <f t="shared" si="4"/>
        <v>0</v>
      </c>
      <c r="O53" s="14">
        <f t="shared" si="5"/>
        <v>0</v>
      </c>
    </row>
    <row r="54" spans="1:15" s="38" customFormat="1" ht="105.75" customHeight="1">
      <c r="A54" s="9">
        <v>35</v>
      </c>
      <c r="B54" s="42" t="s">
        <v>66</v>
      </c>
      <c r="C54" s="39"/>
      <c r="D54" s="43">
        <v>1</v>
      </c>
      <c r="E54" s="43" t="s">
        <v>32</v>
      </c>
      <c r="F54" s="45">
        <v>0</v>
      </c>
      <c r="G54" s="8">
        <v>0</v>
      </c>
      <c r="H54" s="13">
        <f t="shared" si="0"/>
        <v>0</v>
      </c>
      <c r="I54" s="8">
        <v>0</v>
      </c>
      <c r="J54" s="13">
        <f t="shared" si="1"/>
        <v>0</v>
      </c>
      <c r="K54" s="13">
        <f t="shared" si="6"/>
        <v>0</v>
      </c>
      <c r="L54" s="13">
        <f t="shared" si="2"/>
        <v>0</v>
      </c>
      <c r="M54" s="13">
        <f t="shared" si="3"/>
        <v>0</v>
      </c>
      <c r="N54" s="13">
        <f t="shared" si="4"/>
        <v>0</v>
      </c>
      <c r="O54" s="14">
        <f t="shared" si="5"/>
        <v>0</v>
      </c>
    </row>
    <row r="55" spans="1:15" s="38" customFormat="1" ht="105.75" customHeight="1">
      <c r="A55" s="9">
        <v>36</v>
      </c>
      <c r="B55" s="42" t="s">
        <v>67</v>
      </c>
      <c r="C55" s="39"/>
      <c r="D55" s="43">
        <v>1</v>
      </c>
      <c r="E55" s="43" t="s">
        <v>32</v>
      </c>
      <c r="F55" s="45">
        <v>0</v>
      </c>
      <c r="G55" s="8">
        <v>0</v>
      </c>
      <c r="H55" s="13">
        <f t="shared" si="0"/>
        <v>0</v>
      </c>
      <c r="I55" s="8">
        <v>0</v>
      </c>
      <c r="J55" s="13">
        <f t="shared" si="1"/>
        <v>0</v>
      </c>
      <c r="K55" s="13">
        <f t="shared" si="6"/>
        <v>0</v>
      </c>
      <c r="L55" s="13">
        <f t="shared" si="2"/>
        <v>0</v>
      </c>
      <c r="M55" s="13">
        <f t="shared" si="3"/>
        <v>0</v>
      </c>
      <c r="N55" s="13">
        <f t="shared" si="4"/>
        <v>0</v>
      </c>
      <c r="O55" s="14">
        <f t="shared" si="5"/>
        <v>0</v>
      </c>
    </row>
    <row r="56" spans="1:15" s="38" customFormat="1" ht="105.75" customHeight="1">
      <c r="A56" s="9">
        <v>37</v>
      </c>
      <c r="B56" s="42" t="s">
        <v>68</v>
      </c>
      <c r="C56" s="39"/>
      <c r="D56" s="43">
        <v>2</v>
      </c>
      <c r="E56" s="43" t="s">
        <v>32</v>
      </c>
      <c r="F56" s="45">
        <v>0</v>
      </c>
      <c r="G56" s="8">
        <v>0</v>
      </c>
      <c r="H56" s="13">
        <f t="shared" si="0"/>
        <v>0</v>
      </c>
      <c r="I56" s="8">
        <v>0</v>
      </c>
      <c r="J56" s="13">
        <f t="shared" si="1"/>
        <v>0</v>
      </c>
      <c r="K56" s="13">
        <f t="shared" si="6"/>
        <v>0</v>
      </c>
      <c r="L56" s="13">
        <f t="shared" si="2"/>
        <v>0</v>
      </c>
      <c r="M56" s="13">
        <f t="shared" si="3"/>
        <v>0</v>
      </c>
      <c r="N56" s="13">
        <f t="shared" si="4"/>
        <v>0</v>
      </c>
      <c r="O56" s="14">
        <f t="shared" si="5"/>
        <v>0</v>
      </c>
    </row>
    <row r="57" spans="1:15" s="38" customFormat="1" ht="87" customHeight="1">
      <c r="A57" s="9">
        <v>38</v>
      </c>
      <c r="B57" s="42" t="s">
        <v>69</v>
      </c>
      <c r="C57" s="39"/>
      <c r="D57" s="43">
        <v>1</v>
      </c>
      <c r="E57" s="43" t="s">
        <v>32</v>
      </c>
      <c r="F57" s="45">
        <v>0</v>
      </c>
      <c r="G57" s="8">
        <v>0</v>
      </c>
      <c r="H57" s="13">
        <f t="shared" si="0"/>
        <v>0</v>
      </c>
      <c r="I57" s="8">
        <v>0</v>
      </c>
      <c r="J57" s="13">
        <f t="shared" si="1"/>
        <v>0</v>
      </c>
      <c r="K57" s="13">
        <f t="shared" si="6"/>
        <v>0</v>
      </c>
      <c r="L57" s="13">
        <f t="shared" si="2"/>
        <v>0</v>
      </c>
      <c r="M57" s="13">
        <f t="shared" si="3"/>
        <v>0</v>
      </c>
      <c r="N57" s="13">
        <f t="shared" si="4"/>
        <v>0</v>
      </c>
      <c r="O57" s="14">
        <f t="shared" si="5"/>
        <v>0</v>
      </c>
    </row>
    <row r="58" spans="1:15" s="38" customFormat="1" ht="105.75" customHeight="1">
      <c r="A58" s="9">
        <v>39</v>
      </c>
      <c r="B58" s="42" t="s">
        <v>70</v>
      </c>
      <c r="C58" s="39"/>
      <c r="D58" s="43">
        <v>1</v>
      </c>
      <c r="E58" s="43" t="s">
        <v>32</v>
      </c>
      <c r="F58" s="45">
        <v>0</v>
      </c>
      <c r="G58" s="8">
        <v>0</v>
      </c>
      <c r="H58" s="13">
        <f t="shared" si="0"/>
        <v>0</v>
      </c>
      <c r="I58" s="8">
        <v>0</v>
      </c>
      <c r="J58" s="13">
        <f t="shared" si="1"/>
        <v>0</v>
      </c>
      <c r="K58" s="13">
        <f t="shared" si="6"/>
        <v>0</v>
      </c>
      <c r="L58" s="13">
        <f t="shared" si="2"/>
        <v>0</v>
      </c>
      <c r="M58" s="13">
        <f t="shared" si="3"/>
        <v>0</v>
      </c>
      <c r="N58" s="13">
        <f t="shared" si="4"/>
        <v>0</v>
      </c>
      <c r="O58" s="14">
        <f t="shared" si="5"/>
        <v>0</v>
      </c>
    </row>
    <row r="59" spans="1:15" s="38" customFormat="1" ht="128.25" customHeight="1">
      <c r="A59" s="9">
        <v>40</v>
      </c>
      <c r="B59" s="42" t="s">
        <v>71</v>
      </c>
      <c r="C59" s="39"/>
      <c r="D59" s="43">
        <v>1</v>
      </c>
      <c r="E59" s="43" t="s">
        <v>32</v>
      </c>
      <c r="F59" s="45">
        <v>0</v>
      </c>
      <c r="G59" s="8">
        <v>0</v>
      </c>
      <c r="H59" s="13">
        <f t="shared" si="0"/>
        <v>0</v>
      </c>
      <c r="I59" s="8">
        <v>0</v>
      </c>
      <c r="J59" s="13">
        <f t="shared" si="1"/>
        <v>0</v>
      </c>
      <c r="K59" s="13">
        <f t="shared" si="6"/>
        <v>0</v>
      </c>
      <c r="L59" s="13">
        <f t="shared" si="2"/>
        <v>0</v>
      </c>
      <c r="M59" s="13">
        <f t="shared" si="3"/>
        <v>0</v>
      </c>
      <c r="N59" s="13">
        <f t="shared" si="4"/>
        <v>0</v>
      </c>
      <c r="O59" s="14">
        <f t="shared" si="5"/>
        <v>0</v>
      </c>
    </row>
    <row r="60" spans="1:15" s="38" customFormat="1" ht="118.5" customHeight="1">
      <c r="A60" s="9">
        <v>41</v>
      </c>
      <c r="B60" s="42" t="s">
        <v>72</v>
      </c>
      <c r="C60" s="39"/>
      <c r="D60" s="43">
        <v>1</v>
      </c>
      <c r="E60" s="43" t="s">
        <v>32</v>
      </c>
      <c r="F60" s="45">
        <v>0</v>
      </c>
      <c r="G60" s="8">
        <v>0</v>
      </c>
      <c r="H60" s="13">
        <f t="shared" si="0"/>
        <v>0</v>
      </c>
      <c r="I60" s="8">
        <v>0</v>
      </c>
      <c r="J60" s="13">
        <f t="shared" si="1"/>
        <v>0</v>
      </c>
      <c r="K60" s="13">
        <f t="shared" si="6"/>
        <v>0</v>
      </c>
      <c r="L60" s="13">
        <f t="shared" si="2"/>
        <v>0</v>
      </c>
      <c r="M60" s="13">
        <f t="shared" si="3"/>
        <v>0</v>
      </c>
      <c r="N60" s="13">
        <f t="shared" si="4"/>
        <v>0</v>
      </c>
      <c r="O60" s="14">
        <f t="shared" si="5"/>
        <v>0</v>
      </c>
    </row>
    <row r="61" spans="1:15" s="38" customFormat="1" ht="105.75" customHeight="1">
      <c r="A61" s="9">
        <v>42</v>
      </c>
      <c r="B61" s="42" t="s">
        <v>73</v>
      </c>
      <c r="C61" s="39"/>
      <c r="D61" s="43">
        <v>1</v>
      </c>
      <c r="E61" s="43" t="s">
        <v>32</v>
      </c>
      <c r="F61" s="45">
        <v>0</v>
      </c>
      <c r="G61" s="8">
        <v>0</v>
      </c>
      <c r="H61" s="13">
        <f t="shared" si="0"/>
        <v>0</v>
      </c>
      <c r="I61" s="8">
        <v>0</v>
      </c>
      <c r="J61" s="13">
        <f t="shared" si="1"/>
        <v>0</v>
      </c>
      <c r="K61" s="13">
        <f t="shared" si="6"/>
        <v>0</v>
      </c>
      <c r="L61" s="13">
        <f t="shared" si="2"/>
        <v>0</v>
      </c>
      <c r="M61" s="13">
        <f t="shared" si="3"/>
        <v>0</v>
      </c>
      <c r="N61" s="13">
        <f t="shared" si="4"/>
        <v>0</v>
      </c>
      <c r="O61" s="14">
        <f t="shared" si="5"/>
        <v>0</v>
      </c>
    </row>
    <row r="62" spans="1:15" s="38" customFormat="1" ht="105.75" customHeight="1">
      <c r="A62" s="9">
        <v>43</v>
      </c>
      <c r="B62" s="42" t="s">
        <v>74</v>
      </c>
      <c r="C62" s="39"/>
      <c r="D62" s="43">
        <v>2</v>
      </c>
      <c r="E62" s="43" t="s">
        <v>32</v>
      </c>
      <c r="F62" s="45">
        <v>0</v>
      </c>
      <c r="G62" s="8">
        <v>0</v>
      </c>
      <c r="H62" s="13">
        <f t="shared" si="0"/>
        <v>0</v>
      </c>
      <c r="I62" s="8">
        <v>0</v>
      </c>
      <c r="J62" s="13">
        <f t="shared" si="1"/>
        <v>0</v>
      </c>
      <c r="K62" s="13">
        <f t="shared" si="6"/>
        <v>0</v>
      </c>
      <c r="L62" s="13">
        <f t="shared" si="2"/>
        <v>0</v>
      </c>
      <c r="M62" s="13">
        <f t="shared" si="3"/>
        <v>0</v>
      </c>
      <c r="N62" s="13">
        <f t="shared" si="4"/>
        <v>0</v>
      </c>
      <c r="O62" s="14">
        <f t="shared" si="5"/>
        <v>0</v>
      </c>
    </row>
    <row r="63" spans="1:15" s="38" customFormat="1" ht="105.75" customHeight="1">
      <c r="A63" s="9">
        <v>44</v>
      </c>
      <c r="B63" s="42" t="s">
        <v>75</v>
      </c>
      <c r="C63" s="39"/>
      <c r="D63" s="43">
        <v>1</v>
      </c>
      <c r="E63" s="43" t="s">
        <v>32</v>
      </c>
      <c r="F63" s="45">
        <v>0</v>
      </c>
      <c r="G63" s="8">
        <v>0</v>
      </c>
      <c r="H63" s="13">
        <f t="shared" si="0"/>
        <v>0</v>
      </c>
      <c r="I63" s="8">
        <v>0</v>
      </c>
      <c r="J63" s="13">
        <f t="shared" si="1"/>
        <v>0</v>
      </c>
      <c r="K63" s="13">
        <f t="shared" si="6"/>
        <v>0</v>
      </c>
      <c r="L63" s="13">
        <f t="shared" si="2"/>
        <v>0</v>
      </c>
      <c r="M63" s="13">
        <f t="shared" si="3"/>
        <v>0</v>
      </c>
      <c r="N63" s="13">
        <f t="shared" si="4"/>
        <v>0</v>
      </c>
      <c r="O63" s="14">
        <f t="shared" si="5"/>
        <v>0</v>
      </c>
    </row>
    <row r="64" spans="1:15" s="38" customFormat="1" ht="129.75" customHeight="1">
      <c r="A64" s="9">
        <v>45</v>
      </c>
      <c r="B64" s="42" t="s">
        <v>76</v>
      </c>
      <c r="C64" s="39"/>
      <c r="D64" s="43">
        <v>1</v>
      </c>
      <c r="E64" s="43" t="s">
        <v>32</v>
      </c>
      <c r="F64" s="45">
        <v>0</v>
      </c>
      <c r="G64" s="8">
        <v>0</v>
      </c>
      <c r="H64" s="13">
        <f t="shared" si="0"/>
        <v>0</v>
      </c>
      <c r="I64" s="8">
        <v>0</v>
      </c>
      <c r="J64" s="13">
        <f t="shared" si="1"/>
        <v>0</v>
      </c>
      <c r="K64" s="13">
        <f t="shared" si="6"/>
        <v>0</v>
      </c>
      <c r="L64" s="13">
        <f t="shared" si="2"/>
        <v>0</v>
      </c>
      <c r="M64" s="13">
        <f t="shared" si="3"/>
        <v>0</v>
      </c>
      <c r="N64" s="13">
        <f t="shared" si="4"/>
        <v>0</v>
      </c>
      <c r="O64" s="14">
        <f t="shared" si="5"/>
        <v>0</v>
      </c>
    </row>
    <row r="65" spans="1:15" s="38" customFormat="1" ht="105.75" customHeight="1">
      <c r="A65" s="9">
        <v>46</v>
      </c>
      <c r="B65" s="42" t="s">
        <v>77</v>
      </c>
      <c r="C65" s="39"/>
      <c r="D65" s="43">
        <v>1</v>
      </c>
      <c r="E65" s="43" t="s">
        <v>32</v>
      </c>
      <c r="F65" s="45">
        <v>0</v>
      </c>
      <c r="G65" s="8">
        <v>0</v>
      </c>
      <c r="H65" s="13">
        <f t="shared" si="0"/>
        <v>0</v>
      </c>
      <c r="I65" s="8">
        <v>0</v>
      </c>
      <c r="J65" s="13">
        <f t="shared" si="1"/>
        <v>0</v>
      </c>
      <c r="K65" s="13">
        <f t="shared" si="6"/>
        <v>0</v>
      </c>
      <c r="L65" s="13">
        <f t="shared" si="2"/>
        <v>0</v>
      </c>
      <c r="M65" s="13">
        <f t="shared" si="3"/>
        <v>0</v>
      </c>
      <c r="N65" s="13">
        <f t="shared" si="4"/>
        <v>0</v>
      </c>
      <c r="O65" s="14">
        <f t="shared" si="5"/>
        <v>0</v>
      </c>
    </row>
    <row r="66" spans="1:15" s="38" customFormat="1" ht="105.75" customHeight="1">
      <c r="A66" s="9">
        <v>47</v>
      </c>
      <c r="B66" s="42" t="s">
        <v>78</v>
      </c>
      <c r="C66" s="39"/>
      <c r="D66" s="43">
        <v>2</v>
      </c>
      <c r="E66" s="43" t="s">
        <v>32</v>
      </c>
      <c r="F66" s="45">
        <v>0</v>
      </c>
      <c r="G66" s="8">
        <v>0</v>
      </c>
      <c r="H66" s="13">
        <f t="shared" si="0"/>
        <v>0</v>
      </c>
      <c r="I66" s="8">
        <v>0</v>
      </c>
      <c r="J66" s="13">
        <f t="shared" si="1"/>
        <v>0</v>
      </c>
      <c r="K66" s="13">
        <f t="shared" si="6"/>
        <v>0</v>
      </c>
      <c r="L66" s="13">
        <f t="shared" si="2"/>
        <v>0</v>
      </c>
      <c r="M66" s="13">
        <f t="shared" si="3"/>
        <v>0</v>
      </c>
      <c r="N66" s="13">
        <f t="shared" si="4"/>
        <v>0</v>
      </c>
      <c r="O66" s="14">
        <f t="shared" si="5"/>
        <v>0</v>
      </c>
    </row>
    <row r="67" spans="1:15" s="38" customFormat="1" ht="105.75" customHeight="1">
      <c r="A67" s="9">
        <v>48</v>
      </c>
      <c r="B67" s="42" t="s">
        <v>79</v>
      </c>
      <c r="C67" s="39"/>
      <c r="D67" s="43">
        <v>2</v>
      </c>
      <c r="E67" s="43" t="s">
        <v>32</v>
      </c>
      <c r="F67" s="45">
        <v>0</v>
      </c>
      <c r="G67" s="8">
        <v>0</v>
      </c>
      <c r="H67" s="13">
        <f t="shared" si="0"/>
        <v>0</v>
      </c>
      <c r="I67" s="8">
        <v>0</v>
      </c>
      <c r="J67" s="13">
        <f t="shared" si="1"/>
        <v>0</v>
      </c>
      <c r="K67" s="13">
        <f t="shared" si="6"/>
        <v>0</v>
      </c>
      <c r="L67" s="13">
        <f t="shared" si="2"/>
        <v>0</v>
      </c>
      <c r="M67" s="13">
        <f t="shared" si="3"/>
        <v>0</v>
      </c>
      <c r="N67" s="13">
        <f t="shared" si="4"/>
        <v>0</v>
      </c>
      <c r="O67" s="14">
        <f t="shared" si="5"/>
        <v>0</v>
      </c>
    </row>
    <row r="68" spans="1:15" s="38" customFormat="1" ht="128.25" customHeight="1">
      <c r="A68" s="9">
        <v>49</v>
      </c>
      <c r="B68" s="42" t="s">
        <v>80</v>
      </c>
      <c r="C68" s="39"/>
      <c r="D68" s="43">
        <v>1</v>
      </c>
      <c r="E68" s="43" t="s">
        <v>32</v>
      </c>
      <c r="F68" s="45">
        <v>0</v>
      </c>
      <c r="G68" s="8">
        <v>0</v>
      </c>
      <c r="H68" s="13">
        <f t="shared" si="0"/>
        <v>0</v>
      </c>
      <c r="I68" s="8">
        <v>0</v>
      </c>
      <c r="J68" s="13">
        <f t="shared" si="1"/>
        <v>0</v>
      </c>
      <c r="K68" s="13">
        <f t="shared" si="6"/>
        <v>0</v>
      </c>
      <c r="L68" s="13">
        <f t="shared" si="2"/>
        <v>0</v>
      </c>
      <c r="M68" s="13">
        <f t="shared" si="3"/>
        <v>0</v>
      </c>
      <c r="N68" s="13">
        <f t="shared" si="4"/>
        <v>0</v>
      </c>
      <c r="O68" s="14">
        <f t="shared" si="5"/>
        <v>0</v>
      </c>
    </row>
    <row r="69" spans="1:15" s="38" customFormat="1" ht="105.75" customHeight="1">
      <c r="A69" s="9">
        <v>50</v>
      </c>
      <c r="B69" s="42" t="s">
        <v>81</v>
      </c>
      <c r="C69" s="39"/>
      <c r="D69" s="43">
        <v>1</v>
      </c>
      <c r="E69" s="43" t="s">
        <v>32</v>
      </c>
      <c r="F69" s="45">
        <v>0</v>
      </c>
      <c r="G69" s="8">
        <v>0</v>
      </c>
      <c r="H69" s="13">
        <f t="shared" si="0"/>
        <v>0</v>
      </c>
      <c r="I69" s="8">
        <v>0</v>
      </c>
      <c r="J69" s="13">
        <f t="shared" si="1"/>
        <v>0</v>
      </c>
      <c r="K69" s="13">
        <f t="shared" si="6"/>
        <v>0</v>
      </c>
      <c r="L69" s="13">
        <f t="shared" si="2"/>
        <v>0</v>
      </c>
      <c r="M69" s="13">
        <f t="shared" si="3"/>
        <v>0</v>
      </c>
      <c r="N69" s="13">
        <f t="shared" si="4"/>
        <v>0</v>
      </c>
      <c r="O69" s="14">
        <f t="shared" si="5"/>
        <v>0</v>
      </c>
    </row>
    <row r="70" spans="1:15" s="38" customFormat="1" ht="105.75" customHeight="1">
      <c r="A70" s="9">
        <v>51</v>
      </c>
      <c r="B70" s="42" t="s">
        <v>82</v>
      </c>
      <c r="C70" s="39"/>
      <c r="D70" s="43">
        <v>1</v>
      </c>
      <c r="E70" s="43" t="s">
        <v>32</v>
      </c>
      <c r="F70" s="45">
        <v>0</v>
      </c>
      <c r="G70" s="8">
        <v>0</v>
      </c>
      <c r="H70" s="13">
        <f t="shared" si="0"/>
        <v>0</v>
      </c>
      <c r="I70" s="8">
        <v>0</v>
      </c>
      <c r="J70" s="13">
        <f t="shared" si="1"/>
        <v>0</v>
      </c>
      <c r="K70" s="13">
        <f t="shared" si="6"/>
        <v>0</v>
      </c>
      <c r="L70" s="13">
        <f t="shared" si="2"/>
        <v>0</v>
      </c>
      <c r="M70" s="13">
        <f t="shared" si="3"/>
        <v>0</v>
      </c>
      <c r="N70" s="13">
        <f t="shared" si="4"/>
        <v>0</v>
      </c>
      <c r="O70" s="14">
        <f t="shared" si="5"/>
        <v>0</v>
      </c>
    </row>
    <row r="71" spans="1:15" s="38" customFormat="1" ht="105.75" customHeight="1">
      <c r="A71" s="9">
        <v>52</v>
      </c>
      <c r="B71" s="42" t="s">
        <v>83</v>
      </c>
      <c r="C71" s="39"/>
      <c r="D71" s="43">
        <v>1</v>
      </c>
      <c r="E71" s="43" t="s">
        <v>32</v>
      </c>
      <c r="F71" s="45">
        <v>0</v>
      </c>
      <c r="G71" s="8">
        <v>0</v>
      </c>
      <c r="H71" s="13">
        <f t="shared" si="0"/>
        <v>0</v>
      </c>
      <c r="I71" s="8">
        <v>0</v>
      </c>
      <c r="J71" s="13">
        <f t="shared" si="1"/>
        <v>0</v>
      </c>
      <c r="K71" s="13">
        <f t="shared" si="6"/>
        <v>0</v>
      </c>
      <c r="L71" s="13">
        <f t="shared" si="2"/>
        <v>0</v>
      </c>
      <c r="M71" s="13">
        <f t="shared" si="3"/>
        <v>0</v>
      </c>
      <c r="N71" s="13">
        <f t="shared" si="4"/>
        <v>0</v>
      </c>
      <c r="O71" s="14">
        <f t="shared" si="5"/>
        <v>0</v>
      </c>
    </row>
    <row r="72" spans="1:15" s="38" customFormat="1" ht="105.75" customHeight="1">
      <c r="A72" s="9">
        <v>53</v>
      </c>
      <c r="B72" s="42" t="s">
        <v>84</v>
      </c>
      <c r="C72" s="39"/>
      <c r="D72" s="43">
        <v>1</v>
      </c>
      <c r="E72" s="43" t="s">
        <v>32</v>
      </c>
      <c r="F72" s="45">
        <v>0</v>
      </c>
      <c r="G72" s="8">
        <v>0</v>
      </c>
      <c r="H72" s="13">
        <f t="shared" si="0"/>
        <v>0</v>
      </c>
      <c r="I72" s="8">
        <v>0</v>
      </c>
      <c r="J72" s="13">
        <f t="shared" si="1"/>
        <v>0</v>
      </c>
      <c r="K72" s="13">
        <f t="shared" si="6"/>
        <v>0</v>
      </c>
      <c r="L72" s="13">
        <f t="shared" si="2"/>
        <v>0</v>
      </c>
      <c r="M72" s="13">
        <f t="shared" si="3"/>
        <v>0</v>
      </c>
      <c r="N72" s="13">
        <f t="shared" si="4"/>
        <v>0</v>
      </c>
      <c r="O72" s="14">
        <f t="shared" si="5"/>
        <v>0</v>
      </c>
    </row>
    <row r="73" spans="1:15" s="38" customFormat="1" ht="105.75" customHeight="1">
      <c r="A73" s="9">
        <v>54</v>
      </c>
      <c r="B73" s="42" t="s">
        <v>85</v>
      </c>
      <c r="C73" s="39"/>
      <c r="D73" s="43">
        <v>1</v>
      </c>
      <c r="E73" s="43" t="s">
        <v>32</v>
      </c>
      <c r="F73" s="45">
        <v>0</v>
      </c>
      <c r="G73" s="8">
        <v>0</v>
      </c>
      <c r="H73" s="13">
        <f t="shared" si="0"/>
        <v>0</v>
      </c>
      <c r="I73" s="8">
        <v>0</v>
      </c>
      <c r="J73" s="13">
        <f t="shared" si="1"/>
        <v>0</v>
      </c>
      <c r="K73" s="13">
        <f t="shared" si="6"/>
        <v>0</v>
      </c>
      <c r="L73" s="13">
        <f t="shared" si="2"/>
        <v>0</v>
      </c>
      <c r="M73" s="13">
        <f t="shared" si="3"/>
        <v>0</v>
      </c>
      <c r="N73" s="13">
        <f t="shared" si="4"/>
        <v>0</v>
      </c>
      <c r="O73" s="14">
        <f t="shared" si="5"/>
        <v>0</v>
      </c>
    </row>
    <row r="74" spans="1:15" s="38" customFormat="1" ht="105.75" customHeight="1">
      <c r="A74" s="9">
        <v>55</v>
      </c>
      <c r="B74" s="42" t="s">
        <v>86</v>
      </c>
      <c r="C74" s="39"/>
      <c r="D74" s="43">
        <v>1</v>
      </c>
      <c r="E74" s="43" t="s">
        <v>32</v>
      </c>
      <c r="F74" s="45">
        <v>0</v>
      </c>
      <c r="G74" s="8">
        <v>0</v>
      </c>
      <c r="H74" s="13">
        <f t="shared" si="0"/>
        <v>0</v>
      </c>
      <c r="I74" s="8">
        <v>0</v>
      </c>
      <c r="J74" s="13">
        <f t="shared" si="1"/>
        <v>0</v>
      </c>
      <c r="K74" s="13">
        <f t="shared" si="6"/>
        <v>0</v>
      </c>
      <c r="L74" s="13">
        <f t="shared" si="2"/>
        <v>0</v>
      </c>
      <c r="M74" s="13">
        <f t="shared" si="3"/>
        <v>0</v>
      </c>
      <c r="N74" s="13">
        <f t="shared" si="4"/>
        <v>0</v>
      </c>
      <c r="O74" s="14">
        <f t="shared" si="5"/>
        <v>0</v>
      </c>
    </row>
    <row r="75" spans="1:15" s="38" customFormat="1" ht="105.75" customHeight="1">
      <c r="A75" s="9">
        <v>56</v>
      </c>
      <c r="B75" s="42" t="s">
        <v>87</v>
      </c>
      <c r="C75" s="39"/>
      <c r="D75" s="43">
        <v>1</v>
      </c>
      <c r="E75" s="43" t="s">
        <v>32</v>
      </c>
      <c r="F75" s="45">
        <v>0</v>
      </c>
      <c r="G75" s="8">
        <v>0</v>
      </c>
      <c r="H75" s="13">
        <f t="shared" si="0"/>
        <v>0</v>
      </c>
      <c r="I75" s="8">
        <v>0</v>
      </c>
      <c r="J75" s="13">
        <f t="shared" si="1"/>
        <v>0</v>
      </c>
      <c r="K75" s="13">
        <f t="shared" si="6"/>
        <v>0</v>
      </c>
      <c r="L75" s="13">
        <f t="shared" si="2"/>
        <v>0</v>
      </c>
      <c r="M75" s="13">
        <f t="shared" si="3"/>
        <v>0</v>
      </c>
      <c r="N75" s="13">
        <f t="shared" si="4"/>
        <v>0</v>
      </c>
      <c r="O75" s="14">
        <f t="shared" si="5"/>
        <v>0</v>
      </c>
    </row>
    <row r="76" spans="1:15" s="38" customFormat="1" ht="105.75" customHeight="1">
      <c r="A76" s="9">
        <v>57</v>
      </c>
      <c r="B76" s="42" t="s">
        <v>88</v>
      </c>
      <c r="C76" s="39"/>
      <c r="D76" s="43">
        <v>1</v>
      </c>
      <c r="E76" s="43" t="s">
        <v>32</v>
      </c>
      <c r="F76" s="45">
        <v>0</v>
      </c>
      <c r="G76" s="8">
        <v>0</v>
      </c>
      <c r="H76" s="13">
        <f t="shared" si="0"/>
        <v>0</v>
      </c>
      <c r="I76" s="8">
        <v>0</v>
      </c>
      <c r="J76" s="13">
        <f t="shared" si="1"/>
        <v>0</v>
      </c>
      <c r="K76" s="13">
        <f t="shared" si="6"/>
        <v>0</v>
      </c>
      <c r="L76" s="13">
        <f t="shared" si="2"/>
        <v>0</v>
      </c>
      <c r="M76" s="13">
        <f t="shared" si="3"/>
        <v>0</v>
      </c>
      <c r="N76" s="13">
        <f t="shared" si="4"/>
        <v>0</v>
      </c>
      <c r="O76" s="14">
        <f t="shared" si="5"/>
        <v>0</v>
      </c>
    </row>
    <row r="77" spans="1:15" s="38" customFormat="1" ht="128.25" customHeight="1">
      <c r="A77" s="9">
        <v>58</v>
      </c>
      <c r="B77" s="42" t="s">
        <v>89</v>
      </c>
      <c r="C77" s="39"/>
      <c r="D77" s="43">
        <v>2</v>
      </c>
      <c r="E77" s="43" t="s">
        <v>32</v>
      </c>
      <c r="F77" s="45">
        <v>0</v>
      </c>
      <c r="G77" s="8">
        <v>0</v>
      </c>
      <c r="H77" s="13">
        <f t="shared" si="0"/>
        <v>0</v>
      </c>
      <c r="I77" s="8">
        <v>0</v>
      </c>
      <c r="J77" s="13">
        <f t="shared" si="1"/>
        <v>0</v>
      </c>
      <c r="K77" s="13">
        <f t="shared" si="6"/>
        <v>0</v>
      </c>
      <c r="L77" s="13">
        <f t="shared" si="2"/>
        <v>0</v>
      </c>
      <c r="M77" s="13">
        <f t="shared" si="3"/>
        <v>0</v>
      </c>
      <c r="N77" s="13">
        <f t="shared" si="4"/>
        <v>0</v>
      </c>
      <c r="O77" s="14">
        <f t="shared" si="5"/>
        <v>0</v>
      </c>
    </row>
    <row r="78" spans="1:15" s="38" customFormat="1" ht="143.25" customHeight="1">
      <c r="A78" s="9">
        <v>59</v>
      </c>
      <c r="B78" s="42" t="s">
        <v>90</v>
      </c>
      <c r="C78" s="39"/>
      <c r="D78" s="43">
        <v>1</v>
      </c>
      <c r="E78" s="43" t="s">
        <v>32</v>
      </c>
      <c r="F78" s="45">
        <v>0</v>
      </c>
      <c r="G78" s="8">
        <v>0</v>
      </c>
      <c r="H78" s="13">
        <f t="shared" si="0"/>
        <v>0</v>
      </c>
      <c r="I78" s="8">
        <v>0</v>
      </c>
      <c r="J78" s="13">
        <f t="shared" si="1"/>
        <v>0</v>
      </c>
      <c r="K78" s="13">
        <f t="shared" si="6"/>
        <v>0</v>
      </c>
      <c r="L78" s="13">
        <f t="shared" si="2"/>
        <v>0</v>
      </c>
      <c r="M78" s="13">
        <f t="shared" si="3"/>
        <v>0</v>
      </c>
      <c r="N78" s="13">
        <f t="shared" si="4"/>
        <v>0</v>
      </c>
      <c r="O78" s="14">
        <f t="shared" si="5"/>
        <v>0</v>
      </c>
    </row>
    <row r="79" spans="1:15" s="38" customFormat="1" ht="105.75" customHeight="1">
      <c r="A79" s="9">
        <v>60</v>
      </c>
      <c r="B79" s="42" t="s">
        <v>91</v>
      </c>
      <c r="C79" s="39"/>
      <c r="D79" s="43">
        <v>1</v>
      </c>
      <c r="E79" s="43" t="s">
        <v>32</v>
      </c>
      <c r="F79" s="45">
        <v>0</v>
      </c>
      <c r="G79" s="8">
        <v>0</v>
      </c>
      <c r="H79" s="13">
        <f t="shared" si="0"/>
        <v>0</v>
      </c>
      <c r="I79" s="8">
        <v>0</v>
      </c>
      <c r="J79" s="13">
        <f t="shared" si="1"/>
        <v>0</v>
      </c>
      <c r="K79" s="13">
        <f t="shared" si="6"/>
        <v>0</v>
      </c>
      <c r="L79" s="13">
        <f t="shared" si="2"/>
        <v>0</v>
      </c>
      <c r="M79" s="13">
        <f t="shared" si="3"/>
        <v>0</v>
      </c>
      <c r="N79" s="13">
        <f t="shared" si="4"/>
        <v>0</v>
      </c>
      <c r="O79" s="14">
        <f t="shared" si="5"/>
        <v>0</v>
      </c>
    </row>
    <row r="80" spans="1:15" s="38" customFormat="1" ht="105.75" customHeight="1">
      <c r="A80" s="9">
        <v>61</v>
      </c>
      <c r="B80" s="42" t="s">
        <v>92</v>
      </c>
      <c r="C80" s="39"/>
      <c r="D80" s="43">
        <v>1</v>
      </c>
      <c r="E80" s="43" t="s">
        <v>32</v>
      </c>
      <c r="F80" s="45">
        <v>0</v>
      </c>
      <c r="G80" s="8">
        <v>0</v>
      </c>
      <c r="H80" s="13">
        <f t="shared" si="0"/>
        <v>0</v>
      </c>
      <c r="I80" s="8">
        <v>0</v>
      </c>
      <c r="J80" s="13">
        <f t="shared" si="1"/>
        <v>0</v>
      </c>
      <c r="K80" s="13">
        <f t="shared" si="6"/>
        <v>0</v>
      </c>
      <c r="L80" s="13">
        <f t="shared" si="2"/>
        <v>0</v>
      </c>
      <c r="M80" s="13">
        <f t="shared" si="3"/>
        <v>0</v>
      </c>
      <c r="N80" s="13">
        <f t="shared" si="4"/>
        <v>0</v>
      </c>
      <c r="O80" s="14">
        <f t="shared" si="5"/>
        <v>0</v>
      </c>
    </row>
    <row r="81" spans="1:15" s="38" customFormat="1" ht="105.75" customHeight="1">
      <c r="A81" s="9">
        <v>62</v>
      </c>
      <c r="B81" s="42" t="s">
        <v>93</v>
      </c>
      <c r="C81" s="39"/>
      <c r="D81" s="43">
        <v>1</v>
      </c>
      <c r="E81" s="43" t="s">
        <v>32</v>
      </c>
      <c r="F81" s="45">
        <v>0</v>
      </c>
      <c r="G81" s="8">
        <v>0</v>
      </c>
      <c r="H81" s="13">
        <f t="shared" si="0"/>
        <v>0</v>
      </c>
      <c r="I81" s="8">
        <v>0</v>
      </c>
      <c r="J81" s="13">
        <f t="shared" si="1"/>
        <v>0</v>
      </c>
      <c r="K81" s="13">
        <f t="shared" si="6"/>
        <v>0</v>
      </c>
      <c r="L81" s="13">
        <f t="shared" si="2"/>
        <v>0</v>
      </c>
      <c r="M81" s="13">
        <f t="shared" si="3"/>
        <v>0</v>
      </c>
      <c r="N81" s="13">
        <f t="shared" si="4"/>
        <v>0</v>
      </c>
      <c r="O81" s="14">
        <f t="shared" si="5"/>
        <v>0</v>
      </c>
    </row>
    <row r="82" spans="1:15" s="38" customFormat="1" ht="105.75" customHeight="1">
      <c r="A82" s="9">
        <v>63</v>
      </c>
      <c r="B82" s="42" t="s">
        <v>94</v>
      </c>
      <c r="C82" s="39"/>
      <c r="D82" s="43">
        <v>1</v>
      </c>
      <c r="E82" s="43" t="s">
        <v>32</v>
      </c>
      <c r="F82" s="45">
        <v>0</v>
      </c>
      <c r="G82" s="8">
        <v>0</v>
      </c>
      <c r="H82" s="13">
        <f t="shared" si="0"/>
        <v>0</v>
      </c>
      <c r="I82" s="8">
        <v>0</v>
      </c>
      <c r="J82" s="13">
        <f t="shared" si="1"/>
        <v>0</v>
      </c>
      <c r="K82" s="13">
        <f t="shared" si="6"/>
        <v>0</v>
      </c>
      <c r="L82" s="13">
        <f t="shared" si="2"/>
        <v>0</v>
      </c>
      <c r="M82" s="13">
        <f t="shared" si="3"/>
        <v>0</v>
      </c>
      <c r="N82" s="13">
        <f t="shared" si="4"/>
        <v>0</v>
      </c>
      <c r="O82" s="14">
        <f t="shared" si="5"/>
        <v>0</v>
      </c>
    </row>
    <row r="83" spans="1:15" s="38" customFormat="1" ht="105.75" customHeight="1">
      <c r="A83" s="9">
        <v>64</v>
      </c>
      <c r="B83" s="42" t="s">
        <v>95</v>
      </c>
      <c r="C83" s="39"/>
      <c r="D83" s="43">
        <v>1</v>
      </c>
      <c r="E83" s="43" t="s">
        <v>32</v>
      </c>
      <c r="F83" s="45">
        <v>0</v>
      </c>
      <c r="G83" s="8">
        <v>0</v>
      </c>
      <c r="H83" s="13">
        <f t="shared" si="0"/>
        <v>0</v>
      </c>
      <c r="I83" s="8">
        <v>0</v>
      </c>
      <c r="J83" s="13">
        <f t="shared" si="1"/>
        <v>0</v>
      </c>
      <c r="K83" s="13">
        <f t="shared" si="6"/>
        <v>0</v>
      </c>
      <c r="L83" s="13">
        <f t="shared" si="2"/>
        <v>0</v>
      </c>
      <c r="M83" s="13">
        <f t="shared" si="3"/>
        <v>0</v>
      </c>
      <c r="N83" s="13">
        <f t="shared" si="4"/>
        <v>0</v>
      </c>
      <c r="O83" s="14">
        <f t="shared" si="5"/>
        <v>0</v>
      </c>
    </row>
    <row r="84" spans="1:15" s="38" customFormat="1" ht="105.75" customHeight="1">
      <c r="A84" s="9">
        <v>65</v>
      </c>
      <c r="B84" s="42" t="s">
        <v>96</v>
      </c>
      <c r="C84" s="39"/>
      <c r="D84" s="43">
        <v>1</v>
      </c>
      <c r="E84" s="43" t="s">
        <v>32</v>
      </c>
      <c r="F84" s="45">
        <v>0</v>
      </c>
      <c r="G84" s="8">
        <v>0</v>
      </c>
      <c r="H84" s="13">
        <f t="shared" si="0"/>
        <v>0</v>
      </c>
      <c r="I84" s="8">
        <v>0</v>
      </c>
      <c r="J84" s="13">
        <f t="shared" si="1"/>
        <v>0</v>
      </c>
      <c r="K84" s="13">
        <f t="shared" si="6"/>
        <v>0</v>
      </c>
      <c r="L84" s="13">
        <f t="shared" si="2"/>
        <v>0</v>
      </c>
      <c r="M84" s="13">
        <f t="shared" si="3"/>
        <v>0</v>
      </c>
      <c r="N84" s="13">
        <f t="shared" si="4"/>
        <v>0</v>
      </c>
      <c r="O84" s="14">
        <f t="shared" si="5"/>
        <v>0</v>
      </c>
    </row>
    <row r="85" spans="1:15" s="38" customFormat="1" ht="129.75" customHeight="1">
      <c r="A85" s="9">
        <v>66</v>
      </c>
      <c r="B85" s="42" t="s">
        <v>97</v>
      </c>
      <c r="C85" s="39"/>
      <c r="D85" s="43">
        <v>1</v>
      </c>
      <c r="E85" s="43" t="s">
        <v>32</v>
      </c>
      <c r="F85" s="45">
        <v>0</v>
      </c>
      <c r="G85" s="8">
        <v>0</v>
      </c>
      <c r="H85" s="13">
        <f t="shared" ref="H85:H148" si="7">+F85*G85</f>
        <v>0</v>
      </c>
      <c r="I85" s="8">
        <v>0</v>
      </c>
      <c r="J85" s="13">
        <f t="shared" ref="J85:J148" si="8">+F85*I85</f>
        <v>0</v>
      </c>
      <c r="K85" s="13">
        <f t="shared" ref="K85:K148" si="9">+F85+H85+J85</f>
        <v>0</v>
      </c>
      <c r="L85" s="13">
        <f t="shared" ref="L85:L148" si="10">+D85*F85</f>
        <v>0</v>
      </c>
      <c r="M85" s="13">
        <f t="shared" ref="M85:M148" si="11">+H85*D85</f>
        <v>0</v>
      </c>
      <c r="N85" s="13">
        <f t="shared" ref="N85:N148" si="12">+J85*D85</f>
        <v>0</v>
      </c>
      <c r="O85" s="14">
        <f t="shared" ref="O85:O148" si="13">+L85+M85+N85</f>
        <v>0</v>
      </c>
    </row>
    <row r="86" spans="1:15" s="38" customFormat="1" ht="105.75" customHeight="1">
      <c r="A86" s="9">
        <v>67</v>
      </c>
      <c r="B86" s="42" t="s">
        <v>98</v>
      </c>
      <c r="C86" s="39"/>
      <c r="D86" s="43">
        <v>2</v>
      </c>
      <c r="E86" s="43" t="s">
        <v>32</v>
      </c>
      <c r="F86" s="45">
        <v>0</v>
      </c>
      <c r="G86" s="8">
        <v>0</v>
      </c>
      <c r="H86" s="13">
        <f t="shared" si="7"/>
        <v>0</v>
      </c>
      <c r="I86" s="8">
        <v>0</v>
      </c>
      <c r="J86" s="13">
        <f t="shared" si="8"/>
        <v>0</v>
      </c>
      <c r="K86" s="13">
        <f t="shared" si="9"/>
        <v>0</v>
      </c>
      <c r="L86" s="13">
        <f t="shared" si="10"/>
        <v>0</v>
      </c>
      <c r="M86" s="13">
        <f t="shared" si="11"/>
        <v>0</v>
      </c>
      <c r="N86" s="13">
        <f t="shared" si="12"/>
        <v>0</v>
      </c>
      <c r="O86" s="14">
        <f t="shared" si="13"/>
        <v>0</v>
      </c>
    </row>
    <row r="87" spans="1:15" s="38" customFormat="1" ht="105.75" customHeight="1">
      <c r="A87" s="9">
        <v>68</v>
      </c>
      <c r="B87" s="42" t="s">
        <v>99</v>
      </c>
      <c r="C87" s="39"/>
      <c r="D87" s="43">
        <v>3</v>
      </c>
      <c r="E87" s="43" t="s">
        <v>32</v>
      </c>
      <c r="F87" s="45">
        <v>0</v>
      </c>
      <c r="G87" s="8">
        <v>0</v>
      </c>
      <c r="H87" s="13">
        <f t="shared" si="7"/>
        <v>0</v>
      </c>
      <c r="I87" s="8">
        <v>0</v>
      </c>
      <c r="J87" s="13">
        <f t="shared" si="8"/>
        <v>0</v>
      </c>
      <c r="K87" s="13">
        <f t="shared" si="9"/>
        <v>0</v>
      </c>
      <c r="L87" s="13">
        <f t="shared" si="10"/>
        <v>0</v>
      </c>
      <c r="M87" s="13">
        <f t="shared" si="11"/>
        <v>0</v>
      </c>
      <c r="N87" s="13">
        <f t="shared" si="12"/>
        <v>0</v>
      </c>
      <c r="O87" s="14">
        <f t="shared" si="13"/>
        <v>0</v>
      </c>
    </row>
    <row r="88" spans="1:15" s="38" customFormat="1" ht="105.75" customHeight="1">
      <c r="A88" s="9">
        <v>69</v>
      </c>
      <c r="B88" s="42" t="s">
        <v>100</v>
      </c>
      <c r="C88" s="39"/>
      <c r="D88" s="43">
        <v>1</v>
      </c>
      <c r="E88" s="43" t="s">
        <v>32</v>
      </c>
      <c r="F88" s="45">
        <v>0</v>
      </c>
      <c r="G88" s="8">
        <v>0</v>
      </c>
      <c r="H88" s="13">
        <f t="shared" si="7"/>
        <v>0</v>
      </c>
      <c r="I88" s="8">
        <v>0</v>
      </c>
      <c r="J88" s="13">
        <f t="shared" si="8"/>
        <v>0</v>
      </c>
      <c r="K88" s="13">
        <f t="shared" si="9"/>
        <v>0</v>
      </c>
      <c r="L88" s="13">
        <f t="shared" si="10"/>
        <v>0</v>
      </c>
      <c r="M88" s="13">
        <f t="shared" si="11"/>
        <v>0</v>
      </c>
      <c r="N88" s="13">
        <f t="shared" si="12"/>
        <v>0</v>
      </c>
      <c r="O88" s="14">
        <f t="shared" si="13"/>
        <v>0</v>
      </c>
    </row>
    <row r="89" spans="1:15" s="38" customFormat="1" ht="105.75" customHeight="1">
      <c r="A89" s="9">
        <v>70</v>
      </c>
      <c r="B89" s="42" t="s">
        <v>101</v>
      </c>
      <c r="C89" s="39"/>
      <c r="D89" s="43">
        <v>4</v>
      </c>
      <c r="E89" s="43" t="s">
        <v>32</v>
      </c>
      <c r="F89" s="45">
        <v>0</v>
      </c>
      <c r="G89" s="8">
        <v>0</v>
      </c>
      <c r="H89" s="13">
        <f t="shared" si="7"/>
        <v>0</v>
      </c>
      <c r="I89" s="8">
        <v>0</v>
      </c>
      <c r="J89" s="13">
        <f t="shared" si="8"/>
        <v>0</v>
      </c>
      <c r="K89" s="13">
        <f t="shared" si="9"/>
        <v>0</v>
      </c>
      <c r="L89" s="13">
        <f t="shared" si="10"/>
        <v>0</v>
      </c>
      <c r="M89" s="13">
        <f t="shared" si="11"/>
        <v>0</v>
      </c>
      <c r="N89" s="13">
        <f t="shared" si="12"/>
        <v>0</v>
      </c>
      <c r="O89" s="14">
        <f t="shared" si="13"/>
        <v>0</v>
      </c>
    </row>
    <row r="90" spans="1:15" s="38" customFormat="1" ht="143.25" customHeight="1">
      <c r="A90" s="9">
        <v>71</v>
      </c>
      <c r="B90" s="42" t="s">
        <v>102</v>
      </c>
      <c r="C90" s="39"/>
      <c r="D90" s="43">
        <v>2</v>
      </c>
      <c r="E90" s="43" t="s">
        <v>32</v>
      </c>
      <c r="F90" s="45">
        <v>0</v>
      </c>
      <c r="G90" s="8">
        <v>0</v>
      </c>
      <c r="H90" s="13">
        <f t="shared" si="7"/>
        <v>0</v>
      </c>
      <c r="I90" s="8">
        <v>0</v>
      </c>
      <c r="J90" s="13">
        <f t="shared" si="8"/>
        <v>0</v>
      </c>
      <c r="K90" s="13">
        <f t="shared" si="9"/>
        <v>0</v>
      </c>
      <c r="L90" s="13">
        <f t="shared" si="10"/>
        <v>0</v>
      </c>
      <c r="M90" s="13">
        <f t="shared" si="11"/>
        <v>0</v>
      </c>
      <c r="N90" s="13">
        <f t="shared" si="12"/>
        <v>0</v>
      </c>
      <c r="O90" s="14">
        <f t="shared" si="13"/>
        <v>0</v>
      </c>
    </row>
    <row r="91" spans="1:15" s="38" customFormat="1" ht="105.75" customHeight="1">
      <c r="A91" s="9">
        <v>72</v>
      </c>
      <c r="B91" s="42" t="s">
        <v>103</v>
      </c>
      <c r="C91" s="39"/>
      <c r="D91" s="43">
        <v>2</v>
      </c>
      <c r="E91" s="43" t="s">
        <v>32</v>
      </c>
      <c r="F91" s="45">
        <v>0</v>
      </c>
      <c r="G91" s="8">
        <v>0</v>
      </c>
      <c r="H91" s="13">
        <f t="shared" si="7"/>
        <v>0</v>
      </c>
      <c r="I91" s="8">
        <v>0</v>
      </c>
      <c r="J91" s="13">
        <f t="shared" si="8"/>
        <v>0</v>
      </c>
      <c r="K91" s="13">
        <f t="shared" si="9"/>
        <v>0</v>
      </c>
      <c r="L91" s="13">
        <f t="shared" si="10"/>
        <v>0</v>
      </c>
      <c r="M91" s="13">
        <f t="shared" si="11"/>
        <v>0</v>
      </c>
      <c r="N91" s="13">
        <f t="shared" si="12"/>
        <v>0</v>
      </c>
      <c r="O91" s="14">
        <f t="shared" si="13"/>
        <v>0</v>
      </c>
    </row>
    <row r="92" spans="1:15" s="38" customFormat="1" ht="105.75" customHeight="1">
      <c r="A92" s="9">
        <v>73</v>
      </c>
      <c r="B92" s="42" t="s">
        <v>104</v>
      </c>
      <c r="C92" s="39"/>
      <c r="D92" s="43">
        <v>1</v>
      </c>
      <c r="E92" s="43" t="s">
        <v>32</v>
      </c>
      <c r="F92" s="45">
        <v>0</v>
      </c>
      <c r="G92" s="8">
        <v>0</v>
      </c>
      <c r="H92" s="13">
        <f t="shared" si="7"/>
        <v>0</v>
      </c>
      <c r="I92" s="8">
        <v>0</v>
      </c>
      <c r="J92" s="13">
        <f t="shared" si="8"/>
        <v>0</v>
      </c>
      <c r="K92" s="13">
        <f t="shared" si="9"/>
        <v>0</v>
      </c>
      <c r="L92" s="13">
        <f t="shared" si="10"/>
        <v>0</v>
      </c>
      <c r="M92" s="13">
        <f t="shared" si="11"/>
        <v>0</v>
      </c>
      <c r="N92" s="13">
        <f t="shared" si="12"/>
        <v>0</v>
      </c>
      <c r="O92" s="14">
        <f t="shared" si="13"/>
        <v>0</v>
      </c>
    </row>
    <row r="93" spans="1:15" s="38" customFormat="1" ht="105.75" customHeight="1">
      <c r="A93" s="9">
        <v>74</v>
      </c>
      <c r="B93" s="42" t="s">
        <v>105</v>
      </c>
      <c r="C93" s="39"/>
      <c r="D93" s="43">
        <v>1</v>
      </c>
      <c r="E93" s="43" t="s">
        <v>32</v>
      </c>
      <c r="F93" s="45">
        <v>0</v>
      </c>
      <c r="G93" s="8">
        <v>0</v>
      </c>
      <c r="H93" s="13">
        <f t="shared" si="7"/>
        <v>0</v>
      </c>
      <c r="I93" s="8">
        <v>0</v>
      </c>
      <c r="J93" s="13">
        <f t="shared" si="8"/>
        <v>0</v>
      </c>
      <c r="K93" s="13">
        <f t="shared" si="9"/>
        <v>0</v>
      </c>
      <c r="L93" s="13">
        <f t="shared" si="10"/>
        <v>0</v>
      </c>
      <c r="M93" s="13">
        <f t="shared" si="11"/>
        <v>0</v>
      </c>
      <c r="N93" s="13">
        <f t="shared" si="12"/>
        <v>0</v>
      </c>
      <c r="O93" s="14">
        <f t="shared" si="13"/>
        <v>0</v>
      </c>
    </row>
    <row r="94" spans="1:15" s="38" customFormat="1" ht="139.5" customHeight="1">
      <c r="A94" s="9">
        <v>75</v>
      </c>
      <c r="B94" s="42" t="s">
        <v>106</v>
      </c>
      <c r="C94" s="39"/>
      <c r="D94" s="43">
        <v>1</v>
      </c>
      <c r="E94" s="43" t="s">
        <v>32</v>
      </c>
      <c r="F94" s="45">
        <v>0</v>
      </c>
      <c r="G94" s="8">
        <v>0</v>
      </c>
      <c r="H94" s="13">
        <f t="shared" si="7"/>
        <v>0</v>
      </c>
      <c r="I94" s="8">
        <v>0</v>
      </c>
      <c r="J94" s="13">
        <f t="shared" si="8"/>
        <v>0</v>
      </c>
      <c r="K94" s="13">
        <f t="shared" si="9"/>
        <v>0</v>
      </c>
      <c r="L94" s="13">
        <f t="shared" si="10"/>
        <v>0</v>
      </c>
      <c r="M94" s="13">
        <f t="shared" si="11"/>
        <v>0</v>
      </c>
      <c r="N94" s="13">
        <f t="shared" si="12"/>
        <v>0</v>
      </c>
      <c r="O94" s="14">
        <f t="shared" si="13"/>
        <v>0</v>
      </c>
    </row>
    <row r="95" spans="1:15" s="38" customFormat="1" ht="148.5" customHeight="1">
      <c r="A95" s="9">
        <v>76</v>
      </c>
      <c r="B95" s="42" t="s">
        <v>107</v>
      </c>
      <c r="C95" s="39"/>
      <c r="D95" s="43">
        <v>3</v>
      </c>
      <c r="E95" s="43" t="s">
        <v>32</v>
      </c>
      <c r="F95" s="45">
        <v>0</v>
      </c>
      <c r="G95" s="8">
        <v>0</v>
      </c>
      <c r="H95" s="13">
        <f t="shared" si="7"/>
        <v>0</v>
      </c>
      <c r="I95" s="8">
        <v>0</v>
      </c>
      <c r="J95" s="13">
        <f t="shared" si="8"/>
        <v>0</v>
      </c>
      <c r="K95" s="13">
        <f t="shared" si="9"/>
        <v>0</v>
      </c>
      <c r="L95" s="13">
        <f t="shared" si="10"/>
        <v>0</v>
      </c>
      <c r="M95" s="13">
        <f t="shared" si="11"/>
        <v>0</v>
      </c>
      <c r="N95" s="13">
        <f t="shared" si="12"/>
        <v>0</v>
      </c>
      <c r="O95" s="14">
        <f t="shared" si="13"/>
        <v>0</v>
      </c>
    </row>
    <row r="96" spans="1:15" s="38" customFormat="1" ht="105.75" customHeight="1">
      <c r="A96" s="9">
        <v>77</v>
      </c>
      <c r="B96" s="42" t="s">
        <v>108</v>
      </c>
      <c r="C96" s="39"/>
      <c r="D96" s="43">
        <v>1</v>
      </c>
      <c r="E96" s="43" t="s">
        <v>32</v>
      </c>
      <c r="F96" s="45">
        <v>0</v>
      </c>
      <c r="G96" s="8">
        <v>0</v>
      </c>
      <c r="H96" s="13">
        <f t="shared" si="7"/>
        <v>0</v>
      </c>
      <c r="I96" s="8">
        <v>0</v>
      </c>
      <c r="J96" s="13">
        <f t="shared" si="8"/>
        <v>0</v>
      </c>
      <c r="K96" s="13">
        <f t="shared" si="9"/>
        <v>0</v>
      </c>
      <c r="L96" s="13">
        <f t="shared" si="10"/>
        <v>0</v>
      </c>
      <c r="M96" s="13">
        <f t="shared" si="11"/>
        <v>0</v>
      </c>
      <c r="N96" s="13">
        <f t="shared" si="12"/>
        <v>0</v>
      </c>
      <c r="O96" s="14">
        <f t="shared" si="13"/>
        <v>0</v>
      </c>
    </row>
    <row r="97" spans="1:15" s="38" customFormat="1" ht="249.75" customHeight="1">
      <c r="A97" s="9">
        <v>78</v>
      </c>
      <c r="B97" s="42" t="s">
        <v>109</v>
      </c>
      <c r="C97" s="39"/>
      <c r="D97" s="43">
        <v>1</v>
      </c>
      <c r="E97" s="43" t="s">
        <v>32</v>
      </c>
      <c r="F97" s="45">
        <v>0</v>
      </c>
      <c r="G97" s="8">
        <v>0</v>
      </c>
      <c r="H97" s="13">
        <f t="shared" si="7"/>
        <v>0</v>
      </c>
      <c r="I97" s="8">
        <v>0</v>
      </c>
      <c r="J97" s="13">
        <f t="shared" si="8"/>
        <v>0</v>
      </c>
      <c r="K97" s="13">
        <f t="shared" si="9"/>
        <v>0</v>
      </c>
      <c r="L97" s="13">
        <f t="shared" si="10"/>
        <v>0</v>
      </c>
      <c r="M97" s="13">
        <f t="shared" si="11"/>
        <v>0</v>
      </c>
      <c r="N97" s="13">
        <f t="shared" si="12"/>
        <v>0</v>
      </c>
      <c r="O97" s="14">
        <f t="shared" si="13"/>
        <v>0</v>
      </c>
    </row>
    <row r="98" spans="1:15" s="38" customFormat="1" ht="105.75" customHeight="1">
      <c r="A98" s="9">
        <v>79</v>
      </c>
      <c r="B98" s="42" t="s">
        <v>110</v>
      </c>
      <c r="C98" s="39"/>
      <c r="D98" s="43">
        <v>1</v>
      </c>
      <c r="E98" s="43" t="s">
        <v>32</v>
      </c>
      <c r="F98" s="45">
        <v>0</v>
      </c>
      <c r="G98" s="8">
        <v>0</v>
      </c>
      <c r="H98" s="13">
        <f t="shared" si="7"/>
        <v>0</v>
      </c>
      <c r="I98" s="8">
        <v>0</v>
      </c>
      <c r="J98" s="13">
        <f t="shared" si="8"/>
        <v>0</v>
      </c>
      <c r="K98" s="13">
        <f t="shared" si="9"/>
        <v>0</v>
      </c>
      <c r="L98" s="13">
        <f t="shared" si="10"/>
        <v>0</v>
      </c>
      <c r="M98" s="13">
        <f t="shared" si="11"/>
        <v>0</v>
      </c>
      <c r="N98" s="13">
        <f t="shared" si="12"/>
        <v>0</v>
      </c>
      <c r="O98" s="14">
        <f t="shared" si="13"/>
        <v>0</v>
      </c>
    </row>
    <row r="99" spans="1:15" s="38" customFormat="1" ht="105.75" customHeight="1">
      <c r="A99" s="9">
        <v>80</v>
      </c>
      <c r="B99" s="42" t="s">
        <v>111</v>
      </c>
      <c r="C99" s="39"/>
      <c r="D99" s="43">
        <v>3</v>
      </c>
      <c r="E99" s="43" t="s">
        <v>32</v>
      </c>
      <c r="F99" s="45">
        <v>0</v>
      </c>
      <c r="G99" s="8">
        <v>0</v>
      </c>
      <c r="H99" s="13">
        <f t="shared" si="7"/>
        <v>0</v>
      </c>
      <c r="I99" s="8">
        <v>0</v>
      </c>
      <c r="J99" s="13">
        <f t="shared" si="8"/>
        <v>0</v>
      </c>
      <c r="K99" s="13">
        <f t="shared" si="9"/>
        <v>0</v>
      </c>
      <c r="L99" s="13">
        <f t="shared" si="10"/>
        <v>0</v>
      </c>
      <c r="M99" s="13">
        <f t="shared" si="11"/>
        <v>0</v>
      </c>
      <c r="N99" s="13">
        <f t="shared" si="12"/>
        <v>0</v>
      </c>
      <c r="O99" s="14">
        <f t="shared" si="13"/>
        <v>0</v>
      </c>
    </row>
    <row r="100" spans="1:15" s="38" customFormat="1" ht="105.75" customHeight="1">
      <c r="A100" s="9">
        <v>81</v>
      </c>
      <c r="B100" s="42" t="s">
        <v>112</v>
      </c>
      <c r="C100" s="39"/>
      <c r="D100" s="43">
        <v>1</v>
      </c>
      <c r="E100" s="43" t="s">
        <v>32</v>
      </c>
      <c r="F100" s="45">
        <v>0</v>
      </c>
      <c r="G100" s="8">
        <v>0</v>
      </c>
      <c r="H100" s="13">
        <f t="shared" si="7"/>
        <v>0</v>
      </c>
      <c r="I100" s="8">
        <v>0</v>
      </c>
      <c r="J100" s="13">
        <f t="shared" si="8"/>
        <v>0</v>
      </c>
      <c r="K100" s="13">
        <f t="shared" si="9"/>
        <v>0</v>
      </c>
      <c r="L100" s="13">
        <f t="shared" si="10"/>
        <v>0</v>
      </c>
      <c r="M100" s="13">
        <f t="shared" si="11"/>
        <v>0</v>
      </c>
      <c r="N100" s="13">
        <f t="shared" si="12"/>
        <v>0</v>
      </c>
      <c r="O100" s="14">
        <f t="shared" si="13"/>
        <v>0</v>
      </c>
    </row>
    <row r="101" spans="1:15" s="38" customFormat="1" ht="118.5" customHeight="1">
      <c r="A101" s="9">
        <v>82</v>
      </c>
      <c r="B101" s="42" t="s">
        <v>113</v>
      </c>
      <c r="C101" s="39"/>
      <c r="D101" s="43">
        <v>2</v>
      </c>
      <c r="E101" s="43" t="s">
        <v>32</v>
      </c>
      <c r="F101" s="45">
        <v>0</v>
      </c>
      <c r="G101" s="8">
        <v>0</v>
      </c>
      <c r="H101" s="13">
        <f t="shared" si="7"/>
        <v>0</v>
      </c>
      <c r="I101" s="8">
        <v>0</v>
      </c>
      <c r="J101" s="13">
        <f t="shared" si="8"/>
        <v>0</v>
      </c>
      <c r="K101" s="13">
        <f t="shared" si="9"/>
        <v>0</v>
      </c>
      <c r="L101" s="13">
        <f t="shared" si="10"/>
        <v>0</v>
      </c>
      <c r="M101" s="13">
        <f t="shared" si="11"/>
        <v>0</v>
      </c>
      <c r="N101" s="13">
        <f t="shared" si="12"/>
        <v>0</v>
      </c>
      <c r="O101" s="14">
        <f t="shared" si="13"/>
        <v>0</v>
      </c>
    </row>
    <row r="102" spans="1:15" s="38" customFormat="1" ht="123" customHeight="1">
      <c r="A102" s="9">
        <v>83</v>
      </c>
      <c r="B102" s="42" t="s">
        <v>114</v>
      </c>
      <c r="C102" s="39"/>
      <c r="D102" s="43">
        <v>1</v>
      </c>
      <c r="E102" s="43" t="s">
        <v>32</v>
      </c>
      <c r="F102" s="45">
        <v>0</v>
      </c>
      <c r="G102" s="8">
        <v>0</v>
      </c>
      <c r="H102" s="13">
        <f t="shared" si="7"/>
        <v>0</v>
      </c>
      <c r="I102" s="8">
        <v>0</v>
      </c>
      <c r="J102" s="13">
        <f t="shared" si="8"/>
        <v>0</v>
      </c>
      <c r="K102" s="13">
        <f t="shared" si="9"/>
        <v>0</v>
      </c>
      <c r="L102" s="13">
        <f t="shared" si="10"/>
        <v>0</v>
      </c>
      <c r="M102" s="13">
        <f t="shared" si="11"/>
        <v>0</v>
      </c>
      <c r="N102" s="13">
        <f t="shared" si="12"/>
        <v>0</v>
      </c>
      <c r="O102" s="14">
        <f t="shared" si="13"/>
        <v>0</v>
      </c>
    </row>
    <row r="103" spans="1:15" s="38" customFormat="1" ht="105.75" customHeight="1">
      <c r="A103" s="9">
        <v>84</v>
      </c>
      <c r="B103" s="42" t="s">
        <v>115</v>
      </c>
      <c r="C103" s="39"/>
      <c r="D103" s="43">
        <v>1</v>
      </c>
      <c r="E103" s="43" t="s">
        <v>32</v>
      </c>
      <c r="F103" s="45">
        <v>0</v>
      </c>
      <c r="G103" s="8">
        <v>0</v>
      </c>
      <c r="H103" s="13">
        <f t="shared" si="7"/>
        <v>0</v>
      </c>
      <c r="I103" s="8">
        <v>0</v>
      </c>
      <c r="J103" s="13">
        <f t="shared" si="8"/>
        <v>0</v>
      </c>
      <c r="K103" s="13">
        <f t="shared" si="9"/>
        <v>0</v>
      </c>
      <c r="L103" s="13">
        <f t="shared" si="10"/>
        <v>0</v>
      </c>
      <c r="M103" s="13">
        <f t="shared" si="11"/>
        <v>0</v>
      </c>
      <c r="N103" s="13">
        <f t="shared" si="12"/>
        <v>0</v>
      </c>
      <c r="O103" s="14">
        <f t="shared" si="13"/>
        <v>0</v>
      </c>
    </row>
    <row r="104" spans="1:15" s="38" customFormat="1" ht="105.75" customHeight="1">
      <c r="A104" s="9">
        <v>85</v>
      </c>
      <c r="B104" s="42" t="s">
        <v>116</v>
      </c>
      <c r="C104" s="39"/>
      <c r="D104" s="43">
        <v>2</v>
      </c>
      <c r="E104" s="43" t="s">
        <v>32</v>
      </c>
      <c r="F104" s="45">
        <v>0</v>
      </c>
      <c r="G104" s="8">
        <v>0</v>
      </c>
      <c r="H104" s="13">
        <f t="shared" si="7"/>
        <v>0</v>
      </c>
      <c r="I104" s="8">
        <v>0</v>
      </c>
      <c r="J104" s="13">
        <f t="shared" si="8"/>
        <v>0</v>
      </c>
      <c r="K104" s="13">
        <f t="shared" si="9"/>
        <v>0</v>
      </c>
      <c r="L104" s="13">
        <f t="shared" si="10"/>
        <v>0</v>
      </c>
      <c r="M104" s="13">
        <f t="shared" si="11"/>
        <v>0</v>
      </c>
      <c r="N104" s="13">
        <f t="shared" si="12"/>
        <v>0</v>
      </c>
      <c r="O104" s="14">
        <f t="shared" si="13"/>
        <v>0</v>
      </c>
    </row>
    <row r="105" spans="1:15" s="38" customFormat="1" ht="105.75" customHeight="1">
      <c r="A105" s="9">
        <v>86</v>
      </c>
      <c r="B105" s="42" t="s">
        <v>117</v>
      </c>
      <c r="C105" s="39"/>
      <c r="D105" s="43">
        <v>1</v>
      </c>
      <c r="E105" s="43" t="s">
        <v>32</v>
      </c>
      <c r="F105" s="45">
        <v>0</v>
      </c>
      <c r="G105" s="8">
        <v>0</v>
      </c>
      <c r="H105" s="13">
        <f t="shared" si="7"/>
        <v>0</v>
      </c>
      <c r="I105" s="8">
        <v>0</v>
      </c>
      <c r="J105" s="13">
        <f t="shared" si="8"/>
        <v>0</v>
      </c>
      <c r="K105" s="13">
        <f t="shared" si="9"/>
        <v>0</v>
      </c>
      <c r="L105" s="13">
        <f t="shared" si="10"/>
        <v>0</v>
      </c>
      <c r="M105" s="13">
        <f t="shared" si="11"/>
        <v>0</v>
      </c>
      <c r="N105" s="13">
        <f t="shared" si="12"/>
        <v>0</v>
      </c>
      <c r="O105" s="14">
        <f t="shared" si="13"/>
        <v>0</v>
      </c>
    </row>
    <row r="106" spans="1:15" s="38" customFormat="1" ht="117" customHeight="1">
      <c r="A106" s="9">
        <v>87</v>
      </c>
      <c r="B106" s="42" t="s">
        <v>118</v>
      </c>
      <c r="C106" s="39"/>
      <c r="D106" s="43">
        <v>1</v>
      </c>
      <c r="E106" s="43" t="s">
        <v>32</v>
      </c>
      <c r="F106" s="45">
        <v>0</v>
      </c>
      <c r="G106" s="8">
        <v>0</v>
      </c>
      <c r="H106" s="13">
        <f t="shared" si="7"/>
        <v>0</v>
      </c>
      <c r="I106" s="8">
        <v>0</v>
      </c>
      <c r="J106" s="13">
        <f t="shared" si="8"/>
        <v>0</v>
      </c>
      <c r="K106" s="13">
        <f t="shared" si="9"/>
        <v>0</v>
      </c>
      <c r="L106" s="13">
        <f t="shared" si="10"/>
        <v>0</v>
      </c>
      <c r="M106" s="13">
        <f t="shared" si="11"/>
        <v>0</v>
      </c>
      <c r="N106" s="13">
        <f t="shared" si="12"/>
        <v>0</v>
      </c>
      <c r="O106" s="14">
        <f t="shared" si="13"/>
        <v>0</v>
      </c>
    </row>
    <row r="107" spans="1:15" s="38" customFormat="1" ht="123" customHeight="1">
      <c r="A107" s="9">
        <v>88</v>
      </c>
      <c r="B107" s="42" t="s">
        <v>119</v>
      </c>
      <c r="C107" s="39"/>
      <c r="D107" s="43">
        <v>1</v>
      </c>
      <c r="E107" s="43" t="s">
        <v>32</v>
      </c>
      <c r="F107" s="45">
        <v>0</v>
      </c>
      <c r="G107" s="8">
        <v>0</v>
      </c>
      <c r="H107" s="13">
        <f t="shared" si="7"/>
        <v>0</v>
      </c>
      <c r="I107" s="8">
        <v>0</v>
      </c>
      <c r="J107" s="13">
        <f t="shared" si="8"/>
        <v>0</v>
      </c>
      <c r="K107" s="13">
        <f t="shared" si="9"/>
        <v>0</v>
      </c>
      <c r="L107" s="13">
        <f t="shared" si="10"/>
        <v>0</v>
      </c>
      <c r="M107" s="13">
        <f t="shared" si="11"/>
        <v>0</v>
      </c>
      <c r="N107" s="13">
        <f t="shared" si="12"/>
        <v>0</v>
      </c>
      <c r="O107" s="14">
        <f t="shared" si="13"/>
        <v>0</v>
      </c>
    </row>
    <row r="108" spans="1:15" s="38" customFormat="1" ht="163.5" customHeight="1">
      <c r="A108" s="9">
        <v>89</v>
      </c>
      <c r="B108" s="42" t="s">
        <v>120</v>
      </c>
      <c r="C108" s="39"/>
      <c r="D108" s="43">
        <v>3</v>
      </c>
      <c r="E108" s="43" t="s">
        <v>32</v>
      </c>
      <c r="F108" s="45">
        <v>0</v>
      </c>
      <c r="G108" s="8">
        <v>0</v>
      </c>
      <c r="H108" s="13">
        <f t="shared" si="7"/>
        <v>0</v>
      </c>
      <c r="I108" s="8">
        <v>0</v>
      </c>
      <c r="J108" s="13">
        <f t="shared" si="8"/>
        <v>0</v>
      </c>
      <c r="K108" s="13">
        <f t="shared" si="9"/>
        <v>0</v>
      </c>
      <c r="L108" s="13">
        <f t="shared" si="10"/>
        <v>0</v>
      </c>
      <c r="M108" s="13">
        <f t="shared" si="11"/>
        <v>0</v>
      </c>
      <c r="N108" s="13">
        <f t="shared" si="12"/>
        <v>0</v>
      </c>
      <c r="O108" s="14">
        <f t="shared" si="13"/>
        <v>0</v>
      </c>
    </row>
    <row r="109" spans="1:15" s="38" customFormat="1" ht="105.75" customHeight="1">
      <c r="A109" s="9">
        <v>90</v>
      </c>
      <c r="B109" s="42" t="s">
        <v>121</v>
      </c>
      <c r="C109" s="39"/>
      <c r="D109" s="43">
        <v>1</v>
      </c>
      <c r="E109" s="43" t="s">
        <v>32</v>
      </c>
      <c r="F109" s="45">
        <v>0</v>
      </c>
      <c r="G109" s="8">
        <v>0</v>
      </c>
      <c r="H109" s="13">
        <f t="shared" si="7"/>
        <v>0</v>
      </c>
      <c r="I109" s="8">
        <v>0</v>
      </c>
      <c r="J109" s="13">
        <f t="shared" si="8"/>
        <v>0</v>
      </c>
      <c r="K109" s="13">
        <f t="shared" si="9"/>
        <v>0</v>
      </c>
      <c r="L109" s="13">
        <f t="shared" si="10"/>
        <v>0</v>
      </c>
      <c r="M109" s="13">
        <f t="shared" si="11"/>
        <v>0</v>
      </c>
      <c r="N109" s="13">
        <f t="shared" si="12"/>
        <v>0</v>
      </c>
      <c r="O109" s="14">
        <f t="shared" si="13"/>
        <v>0</v>
      </c>
    </row>
    <row r="110" spans="1:15" s="38" customFormat="1" ht="105.75" customHeight="1">
      <c r="A110" s="9">
        <v>91</v>
      </c>
      <c r="B110" s="42" t="s">
        <v>122</v>
      </c>
      <c r="C110" s="39"/>
      <c r="D110" s="43">
        <v>1</v>
      </c>
      <c r="E110" s="43" t="s">
        <v>32</v>
      </c>
      <c r="F110" s="45">
        <v>0</v>
      </c>
      <c r="G110" s="8">
        <v>0</v>
      </c>
      <c r="H110" s="13">
        <f t="shared" si="7"/>
        <v>0</v>
      </c>
      <c r="I110" s="8">
        <v>0</v>
      </c>
      <c r="J110" s="13">
        <f t="shared" si="8"/>
        <v>0</v>
      </c>
      <c r="K110" s="13">
        <f t="shared" si="9"/>
        <v>0</v>
      </c>
      <c r="L110" s="13">
        <f t="shared" si="10"/>
        <v>0</v>
      </c>
      <c r="M110" s="13">
        <f t="shared" si="11"/>
        <v>0</v>
      </c>
      <c r="N110" s="13">
        <f t="shared" si="12"/>
        <v>0</v>
      </c>
      <c r="O110" s="14">
        <f t="shared" si="13"/>
        <v>0</v>
      </c>
    </row>
    <row r="111" spans="1:15" s="38" customFormat="1" ht="105.75" customHeight="1">
      <c r="A111" s="9">
        <v>92</v>
      </c>
      <c r="B111" s="42" t="s">
        <v>123</v>
      </c>
      <c r="C111" s="39"/>
      <c r="D111" s="43">
        <v>1</v>
      </c>
      <c r="E111" s="43" t="s">
        <v>32</v>
      </c>
      <c r="F111" s="45">
        <v>0</v>
      </c>
      <c r="G111" s="8">
        <v>0</v>
      </c>
      <c r="H111" s="13">
        <f t="shared" si="7"/>
        <v>0</v>
      </c>
      <c r="I111" s="8">
        <v>0</v>
      </c>
      <c r="J111" s="13">
        <f t="shared" si="8"/>
        <v>0</v>
      </c>
      <c r="K111" s="13">
        <f t="shared" si="9"/>
        <v>0</v>
      </c>
      <c r="L111" s="13">
        <f t="shared" si="10"/>
        <v>0</v>
      </c>
      <c r="M111" s="13">
        <f t="shared" si="11"/>
        <v>0</v>
      </c>
      <c r="N111" s="13">
        <f t="shared" si="12"/>
        <v>0</v>
      </c>
      <c r="O111" s="14">
        <f t="shared" si="13"/>
        <v>0</v>
      </c>
    </row>
    <row r="112" spans="1:15" s="38" customFormat="1" ht="105.75" customHeight="1">
      <c r="A112" s="9">
        <v>93</v>
      </c>
      <c r="B112" s="42" t="s">
        <v>124</v>
      </c>
      <c r="C112" s="39"/>
      <c r="D112" s="43">
        <v>2</v>
      </c>
      <c r="E112" s="43" t="s">
        <v>32</v>
      </c>
      <c r="F112" s="45">
        <v>0</v>
      </c>
      <c r="G112" s="8">
        <v>0</v>
      </c>
      <c r="H112" s="13">
        <f t="shared" si="7"/>
        <v>0</v>
      </c>
      <c r="I112" s="8">
        <v>0</v>
      </c>
      <c r="J112" s="13">
        <f t="shared" si="8"/>
        <v>0</v>
      </c>
      <c r="K112" s="13">
        <f t="shared" si="9"/>
        <v>0</v>
      </c>
      <c r="L112" s="13">
        <f t="shared" si="10"/>
        <v>0</v>
      </c>
      <c r="M112" s="13">
        <f t="shared" si="11"/>
        <v>0</v>
      </c>
      <c r="N112" s="13">
        <f t="shared" si="12"/>
        <v>0</v>
      </c>
      <c r="O112" s="14">
        <f t="shared" si="13"/>
        <v>0</v>
      </c>
    </row>
    <row r="113" spans="1:15" s="38" customFormat="1" ht="105.75" customHeight="1">
      <c r="A113" s="9">
        <v>94</v>
      </c>
      <c r="B113" s="42" t="s">
        <v>125</v>
      </c>
      <c r="C113" s="39"/>
      <c r="D113" s="43">
        <v>2</v>
      </c>
      <c r="E113" s="43" t="s">
        <v>32</v>
      </c>
      <c r="F113" s="45">
        <v>0</v>
      </c>
      <c r="G113" s="8">
        <v>0</v>
      </c>
      <c r="H113" s="13">
        <f t="shared" si="7"/>
        <v>0</v>
      </c>
      <c r="I113" s="8">
        <v>0</v>
      </c>
      <c r="J113" s="13">
        <f t="shared" si="8"/>
        <v>0</v>
      </c>
      <c r="K113" s="13">
        <f t="shared" si="9"/>
        <v>0</v>
      </c>
      <c r="L113" s="13">
        <f t="shared" si="10"/>
        <v>0</v>
      </c>
      <c r="M113" s="13">
        <f t="shared" si="11"/>
        <v>0</v>
      </c>
      <c r="N113" s="13">
        <f t="shared" si="12"/>
        <v>0</v>
      </c>
      <c r="O113" s="14">
        <f t="shared" si="13"/>
        <v>0</v>
      </c>
    </row>
    <row r="114" spans="1:15" s="38" customFormat="1" ht="105.75" customHeight="1">
      <c r="A114" s="9">
        <v>95</v>
      </c>
      <c r="B114" s="42" t="s">
        <v>126</v>
      </c>
      <c r="C114" s="39"/>
      <c r="D114" s="43">
        <v>1</v>
      </c>
      <c r="E114" s="43" t="s">
        <v>32</v>
      </c>
      <c r="F114" s="45">
        <v>0</v>
      </c>
      <c r="G114" s="8">
        <v>0</v>
      </c>
      <c r="H114" s="13">
        <f t="shared" si="7"/>
        <v>0</v>
      </c>
      <c r="I114" s="8">
        <v>0</v>
      </c>
      <c r="J114" s="13">
        <f t="shared" si="8"/>
        <v>0</v>
      </c>
      <c r="K114" s="13">
        <f t="shared" si="9"/>
        <v>0</v>
      </c>
      <c r="L114" s="13">
        <f t="shared" si="10"/>
        <v>0</v>
      </c>
      <c r="M114" s="13">
        <f t="shared" si="11"/>
        <v>0</v>
      </c>
      <c r="N114" s="13">
        <f t="shared" si="12"/>
        <v>0</v>
      </c>
      <c r="O114" s="14">
        <f t="shared" si="13"/>
        <v>0</v>
      </c>
    </row>
    <row r="115" spans="1:15" s="38" customFormat="1" ht="126.75" customHeight="1">
      <c r="A115" s="9">
        <v>96</v>
      </c>
      <c r="B115" s="42" t="s">
        <v>127</v>
      </c>
      <c r="C115" s="39"/>
      <c r="D115" s="43">
        <v>1</v>
      </c>
      <c r="E115" s="43" t="s">
        <v>32</v>
      </c>
      <c r="F115" s="45">
        <v>0</v>
      </c>
      <c r="G115" s="8">
        <v>0</v>
      </c>
      <c r="H115" s="13">
        <f t="shared" si="7"/>
        <v>0</v>
      </c>
      <c r="I115" s="8">
        <v>0</v>
      </c>
      <c r="J115" s="13">
        <f t="shared" si="8"/>
        <v>0</v>
      </c>
      <c r="K115" s="13">
        <f t="shared" si="9"/>
        <v>0</v>
      </c>
      <c r="L115" s="13">
        <f t="shared" si="10"/>
        <v>0</v>
      </c>
      <c r="M115" s="13">
        <f t="shared" si="11"/>
        <v>0</v>
      </c>
      <c r="N115" s="13">
        <f t="shared" si="12"/>
        <v>0</v>
      </c>
      <c r="O115" s="14">
        <f t="shared" si="13"/>
        <v>0</v>
      </c>
    </row>
    <row r="116" spans="1:15" s="38" customFormat="1" ht="159" customHeight="1">
      <c r="A116" s="9">
        <v>97</v>
      </c>
      <c r="B116" s="42" t="s">
        <v>128</v>
      </c>
      <c r="C116" s="39"/>
      <c r="D116" s="43">
        <v>1</v>
      </c>
      <c r="E116" s="43" t="s">
        <v>32</v>
      </c>
      <c r="F116" s="45">
        <v>0</v>
      </c>
      <c r="G116" s="8">
        <v>0</v>
      </c>
      <c r="H116" s="13">
        <f t="shared" si="7"/>
        <v>0</v>
      </c>
      <c r="I116" s="8">
        <v>0</v>
      </c>
      <c r="J116" s="13">
        <f t="shared" si="8"/>
        <v>0</v>
      </c>
      <c r="K116" s="13">
        <f t="shared" si="9"/>
        <v>0</v>
      </c>
      <c r="L116" s="13">
        <f t="shared" si="10"/>
        <v>0</v>
      </c>
      <c r="M116" s="13">
        <f t="shared" si="11"/>
        <v>0</v>
      </c>
      <c r="N116" s="13">
        <f t="shared" si="12"/>
        <v>0</v>
      </c>
      <c r="O116" s="14">
        <f t="shared" si="13"/>
        <v>0</v>
      </c>
    </row>
    <row r="117" spans="1:15" s="38" customFormat="1" ht="105.75" customHeight="1">
      <c r="A117" s="9">
        <v>98</v>
      </c>
      <c r="B117" s="42" t="s">
        <v>129</v>
      </c>
      <c r="C117" s="39"/>
      <c r="D117" s="43">
        <v>1</v>
      </c>
      <c r="E117" s="43" t="s">
        <v>32</v>
      </c>
      <c r="F117" s="45">
        <v>0</v>
      </c>
      <c r="G117" s="8">
        <v>0</v>
      </c>
      <c r="H117" s="13">
        <f t="shared" si="7"/>
        <v>0</v>
      </c>
      <c r="I117" s="8">
        <v>0</v>
      </c>
      <c r="J117" s="13">
        <f t="shared" si="8"/>
        <v>0</v>
      </c>
      <c r="K117" s="13">
        <f t="shared" si="9"/>
        <v>0</v>
      </c>
      <c r="L117" s="13">
        <f t="shared" si="10"/>
        <v>0</v>
      </c>
      <c r="M117" s="13">
        <f t="shared" si="11"/>
        <v>0</v>
      </c>
      <c r="N117" s="13">
        <f t="shared" si="12"/>
        <v>0</v>
      </c>
      <c r="O117" s="14">
        <f t="shared" si="13"/>
        <v>0</v>
      </c>
    </row>
    <row r="118" spans="1:15" s="38" customFormat="1" ht="105.75" customHeight="1">
      <c r="A118" s="9">
        <v>99</v>
      </c>
      <c r="B118" s="42" t="s">
        <v>130</v>
      </c>
      <c r="C118" s="39"/>
      <c r="D118" s="43">
        <v>1</v>
      </c>
      <c r="E118" s="43" t="s">
        <v>32</v>
      </c>
      <c r="F118" s="45">
        <v>0</v>
      </c>
      <c r="G118" s="8">
        <v>0</v>
      </c>
      <c r="H118" s="13">
        <f t="shared" si="7"/>
        <v>0</v>
      </c>
      <c r="I118" s="8">
        <v>0</v>
      </c>
      <c r="J118" s="13">
        <f t="shared" si="8"/>
        <v>0</v>
      </c>
      <c r="K118" s="13">
        <f t="shared" si="9"/>
        <v>0</v>
      </c>
      <c r="L118" s="13">
        <f t="shared" si="10"/>
        <v>0</v>
      </c>
      <c r="M118" s="13">
        <f t="shared" si="11"/>
        <v>0</v>
      </c>
      <c r="N118" s="13">
        <f t="shared" si="12"/>
        <v>0</v>
      </c>
      <c r="O118" s="14">
        <f t="shared" si="13"/>
        <v>0</v>
      </c>
    </row>
    <row r="119" spans="1:15" s="38" customFormat="1" ht="87" customHeight="1">
      <c r="A119" s="9">
        <v>100</v>
      </c>
      <c r="B119" s="42" t="s">
        <v>131</v>
      </c>
      <c r="C119" s="39"/>
      <c r="D119" s="43">
        <v>1</v>
      </c>
      <c r="E119" s="43" t="s">
        <v>32</v>
      </c>
      <c r="F119" s="45">
        <v>0</v>
      </c>
      <c r="G119" s="8">
        <v>0</v>
      </c>
      <c r="H119" s="13">
        <f t="shared" si="7"/>
        <v>0</v>
      </c>
      <c r="I119" s="8">
        <v>0</v>
      </c>
      <c r="J119" s="13">
        <f t="shared" si="8"/>
        <v>0</v>
      </c>
      <c r="K119" s="13">
        <f t="shared" si="9"/>
        <v>0</v>
      </c>
      <c r="L119" s="13">
        <f t="shared" si="10"/>
        <v>0</v>
      </c>
      <c r="M119" s="13">
        <f t="shared" si="11"/>
        <v>0</v>
      </c>
      <c r="N119" s="13">
        <f t="shared" si="12"/>
        <v>0</v>
      </c>
      <c r="O119" s="14">
        <f t="shared" si="13"/>
        <v>0</v>
      </c>
    </row>
    <row r="120" spans="1:15" s="38" customFormat="1" ht="105.75" customHeight="1">
      <c r="A120" s="9">
        <v>101</v>
      </c>
      <c r="B120" s="42" t="s">
        <v>132</v>
      </c>
      <c r="C120" s="39"/>
      <c r="D120" s="43">
        <v>2</v>
      </c>
      <c r="E120" s="43" t="s">
        <v>32</v>
      </c>
      <c r="F120" s="45">
        <v>0</v>
      </c>
      <c r="G120" s="8">
        <v>0</v>
      </c>
      <c r="H120" s="13">
        <f t="shared" si="7"/>
        <v>0</v>
      </c>
      <c r="I120" s="8">
        <v>0</v>
      </c>
      <c r="J120" s="13">
        <f t="shared" si="8"/>
        <v>0</v>
      </c>
      <c r="K120" s="13">
        <f t="shared" si="9"/>
        <v>0</v>
      </c>
      <c r="L120" s="13">
        <f t="shared" si="10"/>
        <v>0</v>
      </c>
      <c r="M120" s="13">
        <f t="shared" si="11"/>
        <v>0</v>
      </c>
      <c r="N120" s="13">
        <f t="shared" si="12"/>
        <v>0</v>
      </c>
      <c r="O120" s="14">
        <f t="shared" si="13"/>
        <v>0</v>
      </c>
    </row>
    <row r="121" spans="1:15" s="38" customFormat="1" ht="168" customHeight="1">
      <c r="A121" s="9">
        <v>102</v>
      </c>
      <c r="B121" s="42" t="s">
        <v>133</v>
      </c>
      <c r="C121" s="39"/>
      <c r="D121" s="43">
        <v>3</v>
      </c>
      <c r="E121" s="43" t="s">
        <v>32</v>
      </c>
      <c r="F121" s="45">
        <v>0</v>
      </c>
      <c r="G121" s="8">
        <v>0</v>
      </c>
      <c r="H121" s="13">
        <f t="shared" si="7"/>
        <v>0</v>
      </c>
      <c r="I121" s="8">
        <v>0</v>
      </c>
      <c r="J121" s="13">
        <f t="shared" si="8"/>
        <v>0</v>
      </c>
      <c r="K121" s="13">
        <f t="shared" si="9"/>
        <v>0</v>
      </c>
      <c r="L121" s="13">
        <f t="shared" si="10"/>
        <v>0</v>
      </c>
      <c r="M121" s="13">
        <f t="shared" si="11"/>
        <v>0</v>
      </c>
      <c r="N121" s="13">
        <f t="shared" si="12"/>
        <v>0</v>
      </c>
      <c r="O121" s="14">
        <f t="shared" si="13"/>
        <v>0</v>
      </c>
    </row>
    <row r="122" spans="1:15" s="38" customFormat="1" ht="139.5" customHeight="1">
      <c r="A122" s="9">
        <v>103</v>
      </c>
      <c r="B122" s="42" t="s">
        <v>134</v>
      </c>
      <c r="C122" s="39"/>
      <c r="D122" s="43">
        <v>1</v>
      </c>
      <c r="E122" s="43" t="s">
        <v>32</v>
      </c>
      <c r="F122" s="45">
        <v>0</v>
      </c>
      <c r="G122" s="8">
        <v>0</v>
      </c>
      <c r="H122" s="13">
        <f t="shared" si="7"/>
        <v>0</v>
      </c>
      <c r="I122" s="8">
        <v>0</v>
      </c>
      <c r="J122" s="13">
        <f t="shared" si="8"/>
        <v>0</v>
      </c>
      <c r="K122" s="13">
        <f t="shared" si="9"/>
        <v>0</v>
      </c>
      <c r="L122" s="13">
        <f t="shared" si="10"/>
        <v>0</v>
      </c>
      <c r="M122" s="13">
        <f t="shared" si="11"/>
        <v>0</v>
      </c>
      <c r="N122" s="13">
        <f t="shared" si="12"/>
        <v>0</v>
      </c>
      <c r="O122" s="14">
        <f t="shared" si="13"/>
        <v>0</v>
      </c>
    </row>
    <row r="123" spans="1:15" s="38" customFormat="1" ht="154.5" customHeight="1">
      <c r="A123" s="9">
        <v>104</v>
      </c>
      <c r="B123" s="42" t="s">
        <v>135</v>
      </c>
      <c r="C123" s="39"/>
      <c r="D123" s="43">
        <v>2</v>
      </c>
      <c r="E123" s="43" t="s">
        <v>32</v>
      </c>
      <c r="F123" s="45">
        <v>0</v>
      </c>
      <c r="G123" s="8">
        <v>0</v>
      </c>
      <c r="H123" s="13">
        <f t="shared" si="7"/>
        <v>0</v>
      </c>
      <c r="I123" s="8">
        <v>0</v>
      </c>
      <c r="J123" s="13">
        <f t="shared" si="8"/>
        <v>0</v>
      </c>
      <c r="K123" s="13">
        <f t="shared" si="9"/>
        <v>0</v>
      </c>
      <c r="L123" s="13">
        <f t="shared" si="10"/>
        <v>0</v>
      </c>
      <c r="M123" s="13">
        <f t="shared" si="11"/>
        <v>0</v>
      </c>
      <c r="N123" s="13">
        <f t="shared" si="12"/>
        <v>0</v>
      </c>
      <c r="O123" s="14">
        <f t="shared" si="13"/>
        <v>0</v>
      </c>
    </row>
    <row r="124" spans="1:15" s="38" customFormat="1" ht="168" customHeight="1">
      <c r="A124" s="9">
        <v>105</v>
      </c>
      <c r="B124" s="42" t="s">
        <v>136</v>
      </c>
      <c r="C124" s="39"/>
      <c r="D124" s="43">
        <v>1</v>
      </c>
      <c r="E124" s="43" t="s">
        <v>32</v>
      </c>
      <c r="F124" s="45">
        <v>0</v>
      </c>
      <c r="G124" s="8">
        <v>0</v>
      </c>
      <c r="H124" s="13">
        <f t="shared" si="7"/>
        <v>0</v>
      </c>
      <c r="I124" s="8">
        <v>0</v>
      </c>
      <c r="J124" s="13">
        <f t="shared" si="8"/>
        <v>0</v>
      </c>
      <c r="K124" s="13">
        <f t="shared" si="9"/>
        <v>0</v>
      </c>
      <c r="L124" s="13">
        <f t="shared" si="10"/>
        <v>0</v>
      </c>
      <c r="M124" s="13">
        <f t="shared" si="11"/>
        <v>0</v>
      </c>
      <c r="N124" s="13">
        <f t="shared" si="12"/>
        <v>0</v>
      </c>
      <c r="O124" s="14">
        <f t="shared" si="13"/>
        <v>0</v>
      </c>
    </row>
    <row r="125" spans="1:15" s="38" customFormat="1" ht="105.75" customHeight="1">
      <c r="A125" s="9">
        <v>106</v>
      </c>
      <c r="B125" s="42" t="s">
        <v>137</v>
      </c>
      <c r="C125" s="39"/>
      <c r="D125" s="43">
        <v>10</v>
      </c>
      <c r="E125" s="43" t="s">
        <v>32</v>
      </c>
      <c r="F125" s="45">
        <v>0</v>
      </c>
      <c r="G125" s="8">
        <v>0</v>
      </c>
      <c r="H125" s="13">
        <f t="shared" si="7"/>
        <v>0</v>
      </c>
      <c r="I125" s="8">
        <v>0</v>
      </c>
      <c r="J125" s="13">
        <f t="shared" si="8"/>
        <v>0</v>
      </c>
      <c r="K125" s="13">
        <f t="shared" si="9"/>
        <v>0</v>
      </c>
      <c r="L125" s="13">
        <f t="shared" si="10"/>
        <v>0</v>
      </c>
      <c r="M125" s="13">
        <f t="shared" si="11"/>
        <v>0</v>
      </c>
      <c r="N125" s="13">
        <f t="shared" si="12"/>
        <v>0</v>
      </c>
      <c r="O125" s="14">
        <f t="shared" si="13"/>
        <v>0</v>
      </c>
    </row>
    <row r="126" spans="1:15" s="38" customFormat="1" ht="105.75" customHeight="1">
      <c r="A126" s="9">
        <v>107</v>
      </c>
      <c r="B126" s="42" t="s">
        <v>138</v>
      </c>
      <c r="C126" s="39"/>
      <c r="D126" s="43">
        <v>1</v>
      </c>
      <c r="E126" s="43" t="s">
        <v>32</v>
      </c>
      <c r="F126" s="45">
        <v>0</v>
      </c>
      <c r="G126" s="8">
        <v>0</v>
      </c>
      <c r="H126" s="13">
        <f t="shared" si="7"/>
        <v>0</v>
      </c>
      <c r="I126" s="8">
        <v>0</v>
      </c>
      <c r="J126" s="13">
        <f t="shared" si="8"/>
        <v>0</v>
      </c>
      <c r="K126" s="13">
        <f t="shared" si="9"/>
        <v>0</v>
      </c>
      <c r="L126" s="13">
        <f t="shared" si="10"/>
        <v>0</v>
      </c>
      <c r="M126" s="13">
        <f t="shared" si="11"/>
        <v>0</v>
      </c>
      <c r="N126" s="13">
        <f t="shared" si="12"/>
        <v>0</v>
      </c>
      <c r="O126" s="14">
        <f t="shared" si="13"/>
        <v>0</v>
      </c>
    </row>
    <row r="127" spans="1:15" s="38" customFormat="1" ht="133.5" customHeight="1">
      <c r="A127" s="9">
        <v>108</v>
      </c>
      <c r="B127" s="42" t="s">
        <v>139</v>
      </c>
      <c r="C127" s="39"/>
      <c r="D127" s="43">
        <v>2</v>
      </c>
      <c r="E127" s="43" t="s">
        <v>32</v>
      </c>
      <c r="F127" s="45">
        <v>0</v>
      </c>
      <c r="G127" s="8">
        <v>0</v>
      </c>
      <c r="H127" s="13">
        <f t="shared" si="7"/>
        <v>0</v>
      </c>
      <c r="I127" s="8">
        <v>0</v>
      </c>
      <c r="J127" s="13">
        <f t="shared" si="8"/>
        <v>0</v>
      </c>
      <c r="K127" s="13">
        <f t="shared" si="9"/>
        <v>0</v>
      </c>
      <c r="L127" s="13">
        <f t="shared" si="10"/>
        <v>0</v>
      </c>
      <c r="M127" s="13">
        <f t="shared" si="11"/>
        <v>0</v>
      </c>
      <c r="N127" s="13">
        <f t="shared" si="12"/>
        <v>0</v>
      </c>
      <c r="O127" s="14">
        <f t="shared" si="13"/>
        <v>0</v>
      </c>
    </row>
    <row r="128" spans="1:15" s="38" customFormat="1" ht="149.25" customHeight="1">
      <c r="A128" s="9">
        <v>109</v>
      </c>
      <c r="B128" s="42" t="s">
        <v>140</v>
      </c>
      <c r="C128" s="39"/>
      <c r="D128" s="43">
        <v>1</v>
      </c>
      <c r="E128" s="43" t="s">
        <v>32</v>
      </c>
      <c r="F128" s="45">
        <v>0</v>
      </c>
      <c r="G128" s="8">
        <v>0</v>
      </c>
      <c r="H128" s="13">
        <f t="shared" si="7"/>
        <v>0</v>
      </c>
      <c r="I128" s="8">
        <v>0</v>
      </c>
      <c r="J128" s="13">
        <f t="shared" si="8"/>
        <v>0</v>
      </c>
      <c r="K128" s="13">
        <f t="shared" si="9"/>
        <v>0</v>
      </c>
      <c r="L128" s="13">
        <f t="shared" si="10"/>
        <v>0</v>
      </c>
      <c r="M128" s="13">
        <f t="shared" si="11"/>
        <v>0</v>
      </c>
      <c r="N128" s="13">
        <f t="shared" si="12"/>
        <v>0</v>
      </c>
      <c r="O128" s="14">
        <f t="shared" si="13"/>
        <v>0</v>
      </c>
    </row>
    <row r="129" spans="1:15" s="38" customFormat="1" ht="135" customHeight="1">
      <c r="A129" s="9">
        <v>110</v>
      </c>
      <c r="B129" s="42" t="s">
        <v>141</v>
      </c>
      <c r="C129" s="39"/>
      <c r="D129" s="43">
        <v>1</v>
      </c>
      <c r="E129" s="43" t="s">
        <v>32</v>
      </c>
      <c r="F129" s="45">
        <v>0</v>
      </c>
      <c r="G129" s="8">
        <v>0</v>
      </c>
      <c r="H129" s="13">
        <f t="shared" si="7"/>
        <v>0</v>
      </c>
      <c r="I129" s="8">
        <v>0</v>
      </c>
      <c r="J129" s="13">
        <f t="shared" si="8"/>
        <v>0</v>
      </c>
      <c r="K129" s="13">
        <f t="shared" si="9"/>
        <v>0</v>
      </c>
      <c r="L129" s="13">
        <f t="shared" si="10"/>
        <v>0</v>
      </c>
      <c r="M129" s="13">
        <f t="shared" si="11"/>
        <v>0</v>
      </c>
      <c r="N129" s="13">
        <f t="shared" si="12"/>
        <v>0</v>
      </c>
      <c r="O129" s="14">
        <f t="shared" si="13"/>
        <v>0</v>
      </c>
    </row>
    <row r="130" spans="1:15" s="38" customFormat="1" ht="105.75" customHeight="1">
      <c r="A130" s="9">
        <v>111</v>
      </c>
      <c r="B130" s="42" t="s">
        <v>142</v>
      </c>
      <c r="C130" s="39"/>
      <c r="D130" s="43">
        <v>1</v>
      </c>
      <c r="E130" s="43" t="s">
        <v>32</v>
      </c>
      <c r="F130" s="45">
        <v>0</v>
      </c>
      <c r="G130" s="8">
        <v>0</v>
      </c>
      <c r="H130" s="13">
        <f t="shared" si="7"/>
        <v>0</v>
      </c>
      <c r="I130" s="8">
        <v>0</v>
      </c>
      <c r="J130" s="13">
        <f t="shared" si="8"/>
        <v>0</v>
      </c>
      <c r="K130" s="13">
        <f t="shared" si="9"/>
        <v>0</v>
      </c>
      <c r="L130" s="13">
        <f t="shared" si="10"/>
        <v>0</v>
      </c>
      <c r="M130" s="13">
        <f t="shared" si="11"/>
        <v>0</v>
      </c>
      <c r="N130" s="13">
        <f t="shared" si="12"/>
        <v>0</v>
      </c>
      <c r="O130" s="14">
        <f t="shared" si="13"/>
        <v>0</v>
      </c>
    </row>
    <row r="131" spans="1:15" s="38" customFormat="1" ht="105.75" customHeight="1">
      <c r="A131" s="9">
        <v>112</v>
      </c>
      <c r="B131" s="42" t="s">
        <v>143</v>
      </c>
      <c r="C131" s="39"/>
      <c r="D131" s="43">
        <v>1</v>
      </c>
      <c r="E131" s="43" t="s">
        <v>32</v>
      </c>
      <c r="F131" s="45">
        <v>0</v>
      </c>
      <c r="G131" s="8">
        <v>0</v>
      </c>
      <c r="H131" s="13">
        <f t="shared" si="7"/>
        <v>0</v>
      </c>
      <c r="I131" s="8">
        <v>0</v>
      </c>
      <c r="J131" s="13">
        <f t="shared" si="8"/>
        <v>0</v>
      </c>
      <c r="K131" s="13">
        <f t="shared" si="9"/>
        <v>0</v>
      </c>
      <c r="L131" s="13">
        <f t="shared" si="10"/>
        <v>0</v>
      </c>
      <c r="M131" s="13">
        <f t="shared" si="11"/>
        <v>0</v>
      </c>
      <c r="N131" s="13">
        <f t="shared" si="12"/>
        <v>0</v>
      </c>
      <c r="O131" s="14">
        <f t="shared" si="13"/>
        <v>0</v>
      </c>
    </row>
    <row r="132" spans="1:15" s="38" customFormat="1" ht="105.75" customHeight="1">
      <c r="A132" s="9">
        <v>113</v>
      </c>
      <c r="B132" s="42" t="s">
        <v>144</v>
      </c>
      <c r="C132" s="39"/>
      <c r="D132" s="43">
        <v>2</v>
      </c>
      <c r="E132" s="43" t="s">
        <v>32</v>
      </c>
      <c r="F132" s="45">
        <v>0</v>
      </c>
      <c r="G132" s="8">
        <v>0</v>
      </c>
      <c r="H132" s="13">
        <f t="shared" si="7"/>
        <v>0</v>
      </c>
      <c r="I132" s="8">
        <v>0</v>
      </c>
      <c r="J132" s="13">
        <f t="shared" si="8"/>
        <v>0</v>
      </c>
      <c r="K132" s="13">
        <f t="shared" si="9"/>
        <v>0</v>
      </c>
      <c r="L132" s="13">
        <f t="shared" si="10"/>
        <v>0</v>
      </c>
      <c r="M132" s="13">
        <f t="shared" si="11"/>
        <v>0</v>
      </c>
      <c r="N132" s="13">
        <f t="shared" si="12"/>
        <v>0</v>
      </c>
      <c r="O132" s="14">
        <f t="shared" si="13"/>
        <v>0</v>
      </c>
    </row>
    <row r="133" spans="1:15" s="38" customFormat="1" ht="178.5" customHeight="1">
      <c r="A133" s="9">
        <v>114</v>
      </c>
      <c r="B133" s="42" t="s">
        <v>145</v>
      </c>
      <c r="C133" s="39"/>
      <c r="D133" s="43">
        <v>1</v>
      </c>
      <c r="E133" s="43" t="s">
        <v>32</v>
      </c>
      <c r="F133" s="45">
        <v>0</v>
      </c>
      <c r="G133" s="8">
        <v>0</v>
      </c>
      <c r="H133" s="13">
        <f t="shared" si="7"/>
        <v>0</v>
      </c>
      <c r="I133" s="8">
        <v>0</v>
      </c>
      <c r="J133" s="13">
        <f t="shared" si="8"/>
        <v>0</v>
      </c>
      <c r="K133" s="13">
        <f t="shared" si="9"/>
        <v>0</v>
      </c>
      <c r="L133" s="13">
        <f t="shared" si="10"/>
        <v>0</v>
      </c>
      <c r="M133" s="13">
        <f t="shared" si="11"/>
        <v>0</v>
      </c>
      <c r="N133" s="13">
        <f t="shared" si="12"/>
        <v>0</v>
      </c>
      <c r="O133" s="14">
        <f t="shared" si="13"/>
        <v>0</v>
      </c>
    </row>
    <row r="134" spans="1:15" s="38" customFormat="1" ht="178.5" customHeight="1">
      <c r="A134" s="9">
        <v>115</v>
      </c>
      <c r="B134" s="42" t="s">
        <v>146</v>
      </c>
      <c r="C134" s="39"/>
      <c r="D134" s="43">
        <v>1</v>
      </c>
      <c r="E134" s="43" t="s">
        <v>32</v>
      </c>
      <c r="F134" s="45">
        <v>0</v>
      </c>
      <c r="G134" s="8">
        <v>0</v>
      </c>
      <c r="H134" s="13">
        <f t="shared" si="7"/>
        <v>0</v>
      </c>
      <c r="I134" s="8">
        <v>0</v>
      </c>
      <c r="J134" s="13">
        <f t="shared" si="8"/>
        <v>0</v>
      </c>
      <c r="K134" s="13">
        <f t="shared" si="9"/>
        <v>0</v>
      </c>
      <c r="L134" s="13">
        <f t="shared" si="10"/>
        <v>0</v>
      </c>
      <c r="M134" s="13">
        <f t="shared" si="11"/>
        <v>0</v>
      </c>
      <c r="N134" s="13">
        <f t="shared" si="12"/>
        <v>0</v>
      </c>
      <c r="O134" s="14">
        <f t="shared" si="13"/>
        <v>0</v>
      </c>
    </row>
    <row r="135" spans="1:15" s="38" customFormat="1" ht="105.75" customHeight="1">
      <c r="A135" s="9">
        <v>116</v>
      </c>
      <c r="B135" s="42" t="s">
        <v>147</v>
      </c>
      <c r="C135" s="39"/>
      <c r="D135" s="43">
        <v>1</v>
      </c>
      <c r="E135" s="43" t="s">
        <v>32</v>
      </c>
      <c r="F135" s="45">
        <v>0</v>
      </c>
      <c r="G135" s="8">
        <v>0</v>
      </c>
      <c r="H135" s="13">
        <f t="shared" si="7"/>
        <v>0</v>
      </c>
      <c r="I135" s="8">
        <v>0</v>
      </c>
      <c r="J135" s="13">
        <f t="shared" si="8"/>
        <v>0</v>
      </c>
      <c r="K135" s="13">
        <f t="shared" si="9"/>
        <v>0</v>
      </c>
      <c r="L135" s="13">
        <f t="shared" si="10"/>
        <v>0</v>
      </c>
      <c r="M135" s="13">
        <f t="shared" si="11"/>
        <v>0</v>
      </c>
      <c r="N135" s="13">
        <f t="shared" si="12"/>
        <v>0</v>
      </c>
      <c r="O135" s="14">
        <f t="shared" si="13"/>
        <v>0</v>
      </c>
    </row>
    <row r="136" spans="1:15" s="38" customFormat="1" ht="183" customHeight="1">
      <c r="A136" s="9">
        <v>117</v>
      </c>
      <c r="B136" s="42" t="s">
        <v>148</v>
      </c>
      <c r="C136" s="39"/>
      <c r="D136" s="43">
        <v>1</v>
      </c>
      <c r="E136" s="43" t="s">
        <v>32</v>
      </c>
      <c r="F136" s="45">
        <v>0</v>
      </c>
      <c r="G136" s="8">
        <v>0</v>
      </c>
      <c r="H136" s="13">
        <f t="shared" si="7"/>
        <v>0</v>
      </c>
      <c r="I136" s="8">
        <v>0</v>
      </c>
      <c r="J136" s="13">
        <f t="shared" si="8"/>
        <v>0</v>
      </c>
      <c r="K136" s="13">
        <f t="shared" si="9"/>
        <v>0</v>
      </c>
      <c r="L136" s="13">
        <f t="shared" si="10"/>
        <v>0</v>
      </c>
      <c r="M136" s="13">
        <f t="shared" si="11"/>
        <v>0</v>
      </c>
      <c r="N136" s="13">
        <f t="shared" si="12"/>
        <v>0</v>
      </c>
      <c r="O136" s="14">
        <f t="shared" si="13"/>
        <v>0</v>
      </c>
    </row>
    <row r="137" spans="1:15" s="38" customFormat="1" ht="193.5" customHeight="1">
      <c r="A137" s="9">
        <v>118</v>
      </c>
      <c r="B137" s="42" t="s">
        <v>149</v>
      </c>
      <c r="C137" s="39"/>
      <c r="D137" s="43">
        <v>1</v>
      </c>
      <c r="E137" s="43" t="s">
        <v>32</v>
      </c>
      <c r="F137" s="45">
        <v>0</v>
      </c>
      <c r="G137" s="8">
        <v>0</v>
      </c>
      <c r="H137" s="13">
        <f t="shared" si="7"/>
        <v>0</v>
      </c>
      <c r="I137" s="8">
        <v>0</v>
      </c>
      <c r="J137" s="13">
        <f t="shared" si="8"/>
        <v>0</v>
      </c>
      <c r="K137" s="13">
        <f t="shared" si="9"/>
        <v>0</v>
      </c>
      <c r="L137" s="13">
        <f t="shared" si="10"/>
        <v>0</v>
      </c>
      <c r="M137" s="13">
        <f t="shared" si="11"/>
        <v>0</v>
      </c>
      <c r="N137" s="13">
        <f t="shared" si="12"/>
        <v>0</v>
      </c>
      <c r="O137" s="14">
        <f t="shared" si="13"/>
        <v>0</v>
      </c>
    </row>
    <row r="138" spans="1:15" s="38" customFormat="1" ht="105.75" customHeight="1">
      <c r="A138" s="9">
        <v>119</v>
      </c>
      <c r="B138" s="42" t="s">
        <v>150</v>
      </c>
      <c r="C138" s="39"/>
      <c r="D138" s="43">
        <v>1</v>
      </c>
      <c r="E138" s="43" t="s">
        <v>32</v>
      </c>
      <c r="F138" s="45">
        <v>0</v>
      </c>
      <c r="G138" s="8">
        <v>0</v>
      </c>
      <c r="H138" s="13">
        <f t="shared" si="7"/>
        <v>0</v>
      </c>
      <c r="I138" s="8">
        <v>0</v>
      </c>
      <c r="J138" s="13">
        <f t="shared" si="8"/>
        <v>0</v>
      </c>
      <c r="K138" s="13">
        <f t="shared" si="9"/>
        <v>0</v>
      </c>
      <c r="L138" s="13">
        <f t="shared" si="10"/>
        <v>0</v>
      </c>
      <c r="M138" s="13">
        <f t="shared" si="11"/>
        <v>0</v>
      </c>
      <c r="N138" s="13">
        <f t="shared" si="12"/>
        <v>0</v>
      </c>
      <c r="O138" s="14">
        <f t="shared" si="13"/>
        <v>0</v>
      </c>
    </row>
    <row r="139" spans="1:15" s="38" customFormat="1" ht="120.75" customHeight="1">
      <c r="A139" s="9">
        <v>120</v>
      </c>
      <c r="B139" s="42" t="s">
        <v>151</v>
      </c>
      <c r="C139" s="39"/>
      <c r="D139" s="43">
        <v>1</v>
      </c>
      <c r="E139" s="43" t="s">
        <v>32</v>
      </c>
      <c r="F139" s="45">
        <v>0</v>
      </c>
      <c r="G139" s="8">
        <v>0</v>
      </c>
      <c r="H139" s="13">
        <f t="shared" si="7"/>
        <v>0</v>
      </c>
      <c r="I139" s="8">
        <v>0</v>
      </c>
      <c r="J139" s="13">
        <f t="shared" si="8"/>
        <v>0</v>
      </c>
      <c r="K139" s="13">
        <f t="shared" si="9"/>
        <v>0</v>
      </c>
      <c r="L139" s="13">
        <f t="shared" si="10"/>
        <v>0</v>
      </c>
      <c r="M139" s="13">
        <f t="shared" si="11"/>
        <v>0</v>
      </c>
      <c r="N139" s="13">
        <f t="shared" si="12"/>
        <v>0</v>
      </c>
      <c r="O139" s="14">
        <f t="shared" si="13"/>
        <v>0</v>
      </c>
    </row>
    <row r="140" spans="1:15" s="38" customFormat="1" ht="105.75" customHeight="1">
      <c r="A140" s="9">
        <v>121</v>
      </c>
      <c r="B140" s="42" t="s">
        <v>152</v>
      </c>
      <c r="C140" s="39"/>
      <c r="D140" s="43">
        <v>1</v>
      </c>
      <c r="E140" s="43" t="s">
        <v>32</v>
      </c>
      <c r="F140" s="45">
        <v>0</v>
      </c>
      <c r="G140" s="8">
        <v>0</v>
      </c>
      <c r="H140" s="13">
        <f t="shared" si="7"/>
        <v>0</v>
      </c>
      <c r="I140" s="8">
        <v>0</v>
      </c>
      <c r="J140" s="13">
        <f t="shared" si="8"/>
        <v>0</v>
      </c>
      <c r="K140" s="13">
        <f t="shared" si="9"/>
        <v>0</v>
      </c>
      <c r="L140" s="13">
        <f t="shared" si="10"/>
        <v>0</v>
      </c>
      <c r="M140" s="13">
        <f t="shared" si="11"/>
        <v>0</v>
      </c>
      <c r="N140" s="13">
        <f t="shared" si="12"/>
        <v>0</v>
      </c>
      <c r="O140" s="14">
        <f t="shared" si="13"/>
        <v>0</v>
      </c>
    </row>
    <row r="141" spans="1:15" s="38" customFormat="1" ht="89.25" customHeight="1">
      <c r="A141" s="9">
        <v>122</v>
      </c>
      <c r="B141" s="42" t="s">
        <v>153</v>
      </c>
      <c r="C141" s="39"/>
      <c r="D141" s="43">
        <v>1</v>
      </c>
      <c r="E141" s="43" t="s">
        <v>32</v>
      </c>
      <c r="F141" s="45">
        <v>0</v>
      </c>
      <c r="G141" s="8">
        <v>0</v>
      </c>
      <c r="H141" s="13">
        <f t="shared" si="7"/>
        <v>0</v>
      </c>
      <c r="I141" s="8">
        <v>0</v>
      </c>
      <c r="J141" s="13">
        <f t="shared" si="8"/>
        <v>0</v>
      </c>
      <c r="K141" s="13">
        <f t="shared" si="9"/>
        <v>0</v>
      </c>
      <c r="L141" s="13">
        <f t="shared" si="10"/>
        <v>0</v>
      </c>
      <c r="M141" s="13">
        <f t="shared" si="11"/>
        <v>0</v>
      </c>
      <c r="N141" s="13">
        <f t="shared" si="12"/>
        <v>0</v>
      </c>
      <c r="O141" s="14">
        <f t="shared" si="13"/>
        <v>0</v>
      </c>
    </row>
    <row r="142" spans="1:15" s="38" customFormat="1" ht="105.75" customHeight="1">
      <c r="A142" s="9">
        <v>123</v>
      </c>
      <c r="B142" s="42" t="s">
        <v>154</v>
      </c>
      <c r="C142" s="39"/>
      <c r="D142" s="43">
        <v>1</v>
      </c>
      <c r="E142" s="43" t="s">
        <v>32</v>
      </c>
      <c r="F142" s="45">
        <v>0</v>
      </c>
      <c r="G142" s="8">
        <v>0</v>
      </c>
      <c r="H142" s="13">
        <f t="shared" si="7"/>
        <v>0</v>
      </c>
      <c r="I142" s="8">
        <v>0</v>
      </c>
      <c r="J142" s="13">
        <f t="shared" si="8"/>
        <v>0</v>
      </c>
      <c r="K142" s="13">
        <f t="shared" si="9"/>
        <v>0</v>
      </c>
      <c r="L142" s="13">
        <f t="shared" si="10"/>
        <v>0</v>
      </c>
      <c r="M142" s="13">
        <f t="shared" si="11"/>
        <v>0</v>
      </c>
      <c r="N142" s="13">
        <f t="shared" si="12"/>
        <v>0</v>
      </c>
      <c r="O142" s="14">
        <f t="shared" si="13"/>
        <v>0</v>
      </c>
    </row>
    <row r="143" spans="1:15" s="38" customFormat="1" ht="105.75" customHeight="1">
      <c r="A143" s="9">
        <v>124</v>
      </c>
      <c r="B143" s="42" t="s">
        <v>155</v>
      </c>
      <c r="C143" s="39"/>
      <c r="D143" s="43">
        <v>1</v>
      </c>
      <c r="E143" s="43" t="s">
        <v>32</v>
      </c>
      <c r="F143" s="45">
        <v>0</v>
      </c>
      <c r="G143" s="8">
        <v>0</v>
      </c>
      <c r="H143" s="13">
        <f t="shared" si="7"/>
        <v>0</v>
      </c>
      <c r="I143" s="8">
        <v>0</v>
      </c>
      <c r="J143" s="13">
        <f t="shared" si="8"/>
        <v>0</v>
      </c>
      <c r="K143" s="13">
        <f t="shared" si="9"/>
        <v>0</v>
      </c>
      <c r="L143" s="13">
        <f t="shared" si="10"/>
        <v>0</v>
      </c>
      <c r="M143" s="13">
        <f t="shared" si="11"/>
        <v>0</v>
      </c>
      <c r="N143" s="13">
        <f t="shared" si="12"/>
        <v>0</v>
      </c>
      <c r="O143" s="14">
        <f t="shared" si="13"/>
        <v>0</v>
      </c>
    </row>
    <row r="144" spans="1:15" s="38" customFormat="1" ht="105.75" customHeight="1">
      <c r="A144" s="9">
        <v>125</v>
      </c>
      <c r="B144" s="42" t="s">
        <v>156</v>
      </c>
      <c r="C144" s="39"/>
      <c r="D144" s="43">
        <v>1</v>
      </c>
      <c r="E144" s="43" t="s">
        <v>32</v>
      </c>
      <c r="F144" s="45">
        <v>0</v>
      </c>
      <c r="G144" s="8">
        <v>0</v>
      </c>
      <c r="H144" s="13">
        <f t="shared" si="7"/>
        <v>0</v>
      </c>
      <c r="I144" s="8">
        <v>0</v>
      </c>
      <c r="J144" s="13">
        <f t="shared" si="8"/>
        <v>0</v>
      </c>
      <c r="K144" s="13">
        <f t="shared" si="9"/>
        <v>0</v>
      </c>
      <c r="L144" s="13">
        <f t="shared" si="10"/>
        <v>0</v>
      </c>
      <c r="M144" s="13">
        <f t="shared" si="11"/>
        <v>0</v>
      </c>
      <c r="N144" s="13">
        <f t="shared" si="12"/>
        <v>0</v>
      </c>
      <c r="O144" s="14">
        <f t="shared" si="13"/>
        <v>0</v>
      </c>
    </row>
    <row r="145" spans="1:15" s="38" customFormat="1" ht="86.25" customHeight="1">
      <c r="A145" s="9">
        <v>126</v>
      </c>
      <c r="B145" s="42" t="s">
        <v>157</v>
      </c>
      <c r="C145" s="40"/>
      <c r="D145" s="43">
        <v>1</v>
      </c>
      <c r="E145" s="43" t="s">
        <v>32</v>
      </c>
      <c r="F145" s="45">
        <v>0</v>
      </c>
      <c r="G145" s="8">
        <v>0</v>
      </c>
      <c r="H145" s="13">
        <f t="shared" si="7"/>
        <v>0</v>
      </c>
      <c r="I145" s="8">
        <v>0</v>
      </c>
      <c r="J145" s="13">
        <f t="shared" si="8"/>
        <v>0</v>
      </c>
      <c r="K145" s="13">
        <f t="shared" si="9"/>
        <v>0</v>
      </c>
      <c r="L145" s="13">
        <f t="shared" si="10"/>
        <v>0</v>
      </c>
      <c r="M145" s="13">
        <f t="shared" si="11"/>
        <v>0</v>
      </c>
      <c r="N145" s="13">
        <f t="shared" si="12"/>
        <v>0</v>
      </c>
      <c r="O145" s="14">
        <f t="shared" si="13"/>
        <v>0</v>
      </c>
    </row>
    <row r="146" spans="1:15" s="38" customFormat="1" ht="122.25" customHeight="1">
      <c r="A146" s="9">
        <v>127</v>
      </c>
      <c r="B146" s="42" t="s">
        <v>158</v>
      </c>
      <c r="C146" s="39"/>
      <c r="D146" s="43">
        <v>1</v>
      </c>
      <c r="E146" s="43" t="s">
        <v>32</v>
      </c>
      <c r="F146" s="45">
        <v>0</v>
      </c>
      <c r="G146" s="8">
        <v>0</v>
      </c>
      <c r="H146" s="13">
        <f t="shared" si="7"/>
        <v>0</v>
      </c>
      <c r="I146" s="8">
        <v>0</v>
      </c>
      <c r="J146" s="13">
        <f t="shared" si="8"/>
        <v>0</v>
      </c>
      <c r="K146" s="13">
        <f t="shared" si="9"/>
        <v>0</v>
      </c>
      <c r="L146" s="13">
        <f t="shared" si="10"/>
        <v>0</v>
      </c>
      <c r="M146" s="13">
        <f t="shared" si="11"/>
        <v>0</v>
      </c>
      <c r="N146" s="13">
        <f t="shared" si="12"/>
        <v>0</v>
      </c>
      <c r="O146" s="14">
        <f t="shared" si="13"/>
        <v>0</v>
      </c>
    </row>
    <row r="147" spans="1:15" s="38" customFormat="1" ht="264" customHeight="1">
      <c r="A147" s="9">
        <v>128</v>
      </c>
      <c r="B147" s="42" t="s">
        <v>159</v>
      </c>
      <c r="C147" s="40"/>
      <c r="D147" s="43">
        <v>1</v>
      </c>
      <c r="E147" s="43" t="s">
        <v>32</v>
      </c>
      <c r="F147" s="45">
        <v>0</v>
      </c>
      <c r="G147" s="8">
        <v>0</v>
      </c>
      <c r="H147" s="13">
        <f t="shared" si="7"/>
        <v>0</v>
      </c>
      <c r="I147" s="8">
        <v>0</v>
      </c>
      <c r="J147" s="13">
        <f t="shared" si="8"/>
        <v>0</v>
      </c>
      <c r="K147" s="13">
        <f t="shared" si="9"/>
        <v>0</v>
      </c>
      <c r="L147" s="13">
        <f t="shared" si="10"/>
        <v>0</v>
      </c>
      <c r="M147" s="13">
        <f t="shared" si="11"/>
        <v>0</v>
      </c>
      <c r="N147" s="13">
        <f t="shared" si="12"/>
        <v>0</v>
      </c>
      <c r="O147" s="14">
        <f t="shared" si="13"/>
        <v>0</v>
      </c>
    </row>
    <row r="148" spans="1:15" s="38" customFormat="1" ht="126" customHeight="1">
      <c r="A148" s="9">
        <v>129</v>
      </c>
      <c r="B148" s="42" t="s">
        <v>160</v>
      </c>
      <c r="C148" s="40"/>
      <c r="D148" s="43">
        <v>1</v>
      </c>
      <c r="E148" s="43" t="s">
        <v>32</v>
      </c>
      <c r="F148" s="45">
        <v>0</v>
      </c>
      <c r="G148" s="8">
        <v>0</v>
      </c>
      <c r="H148" s="13">
        <f t="shared" si="7"/>
        <v>0</v>
      </c>
      <c r="I148" s="8">
        <v>0</v>
      </c>
      <c r="J148" s="13">
        <f t="shared" si="8"/>
        <v>0</v>
      </c>
      <c r="K148" s="13">
        <f t="shared" si="9"/>
        <v>0</v>
      </c>
      <c r="L148" s="13">
        <f t="shared" si="10"/>
        <v>0</v>
      </c>
      <c r="M148" s="13">
        <f t="shared" si="11"/>
        <v>0</v>
      </c>
      <c r="N148" s="13">
        <f t="shared" si="12"/>
        <v>0</v>
      </c>
      <c r="O148" s="14">
        <f t="shared" si="13"/>
        <v>0</v>
      </c>
    </row>
    <row r="149" spans="1:15" s="38" customFormat="1" ht="105.75" customHeight="1">
      <c r="A149" s="9">
        <v>130</v>
      </c>
      <c r="B149" s="42" t="s">
        <v>161</v>
      </c>
      <c r="C149" s="3"/>
      <c r="D149" s="43">
        <v>2</v>
      </c>
      <c r="E149" s="48" t="s">
        <v>32</v>
      </c>
      <c r="F149" s="46">
        <v>0</v>
      </c>
      <c r="G149" s="8">
        <v>0</v>
      </c>
      <c r="H149" s="13">
        <f t="shared" ref="H149:H150" si="14">+F149*G149</f>
        <v>0</v>
      </c>
      <c r="I149" s="8">
        <v>0</v>
      </c>
      <c r="J149" s="13">
        <f t="shared" ref="J149:J150" si="15">+F149*I149</f>
        <v>0</v>
      </c>
      <c r="K149" s="13">
        <f t="shared" ref="K149:K150" si="16">+F149+H149+J149</f>
        <v>0</v>
      </c>
      <c r="L149" s="13">
        <f t="shared" ref="L149:L150" si="17">+D149*F149</f>
        <v>0</v>
      </c>
      <c r="M149" s="13">
        <f t="shared" ref="M149:M150" si="18">+H149*D149</f>
        <v>0</v>
      </c>
      <c r="N149" s="13">
        <f t="shared" ref="N149:N150" si="19">+J149*D149</f>
        <v>0</v>
      </c>
      <c r="O149" s="14">
        <f t="shared" ref="O149:O150" si="20">+L149+M149+N149</f>
        <v>0</v>
      </c>
    </row>
    <row r="150" spans="1:15" s="38" customFormat="1" ht="105.75" customHeight="1">
      <c r="A150" s="9">
        <v>131</v>
      </c>
      <c r="B150" s="42" t="s">
        <v>162</v>
      </c>
      <c r="C150" s="7"/>
      <c r="D150" s="43">
        <v>1</v>
      </c>
      <c r="E150" s="43" t="s">
        <v>163</v>
      </c>
      <c r="F150" s="47">
        <v>5042017</v>
      </c>
      <c r="G150" s="8">
        <v>0.19</v>
      </c>
      <c r="H150" s="13">
        <f t="shared" si="14"/>
        <v>957983.23</v>
      </c>
      <c r="I150" s="8">
        <v>0</v>
      </c>
      <c r="J150" s="13">
        <f t="shared" si="15"/>
        <v>0</v>
      </c>
      <c r="K150" s="13">
        <f t="shared" si="16"/>
        <v>6000000.2300000004</v>
      </c>
      <c r="L150" s="13">
        <f t="shared" si="17"/>
        <v>5042017</v>
      </c>
      <c r="M150" s="13">
        <f>+H150*D150</f>
        <v>957983.23</v>
      </c>
      <c r="N150" s="13">
        <f t="shared" si="19"/>
        <v>0</v>
      </c>
      <c r="O150" s="14">
        <f t="shared" si="20"/>
        <v>6000000.2300000004</v>
      </c>
    </row>
    <row r="151" spans="1:15" s="38" customFormat="1" ht="42" customHeight="1" thickBot="1">
      <c r="A151" s="34"/>
      <c r="B151" s="67"/>
      <c r="C151" s="67"/>
      <c r="D151" s="67"/>
      <c r="E151" s="67"/>
      <c r="F151" s="67"/>
      <c r="G151" s="67"/>
      <c r="H151" s="67"/>
      <c r="I151" s="67"/>
      <c r="J151" s="67"/>
      <c r="K151" s="67"/>
      <c r="L151" s="67"/>
      <c r="M151" s="68" t="s">
        <v>164</v>
      </c>
      <c r="N151" s="68"/>
      <c r="O151" s="15">
        <f>SUMIF(G:G,0%,L:L)</f>
        <v>0</v>
      </c>
    </row>
    <row r="152" spans="1:15" s="38" customFormat="1" ht="39" customHeight="1" thickBot="1">
      <c r="A152" s="53" t="s">
        <v>165</v>
      </c>
      <c r="B152" s="54"/>
      <c r="C152" s="54"/>
      <c r="D152" s="54"/>
      <c r="E152" s="54"/>
      <c r="F152" s="54"/>
      <c r="G152" s="54"/>
      <c r="H152" s="54"/>
      <c r="I152" s="54"/>
      <c r="J152" s="54"/>
      <c r="K152" s="54"/>
      <c r="L152" s="54"/>
      <c r="M152" s="69" t="s">
        <v>166</v>
      </c>
      <c r="N152" s="69"/>
      <c r="O152" s="16">
        <f>SUMIF(G:G,5%,L:L)</f>
        <v>0</v>
      </c>
    </row>
    <row r="153" spans="1:15" s="38" customFormat="1" ht="30" customHeight="1">
      <c r="A153" s="49" t="s">
        <v>167</v>
      </c>
      <c r="B153" s="50"/>
      <c r="C153" s="50"/>
      <c r="D153" s="50"/>
      <c r="E153" s="50"/>
      <c r="F153" s="50"/>
      <c r="G153" s="50"/>
      <c r="H153" s="50"/>
      <c r="I153" s="50"/>
      <c r="J153" s="50"/>
      <c r="K153" s="50"/>
      <c r="L153" s="51"/>
      <c r="M153" s="69" t="s">
        <v>168</v>
      </c>
      <c r="N153" s="69"/>
      <c r="O153" s="16">
        <f>SUMIF(G:G,19%,L:L)</f>
        <v>5042017</v>
      </c>
    </row>
    <row r="154" spans="1:15" s="38" customFormat="1" ht="30" customHeight="1">
      <c r="A154" s="52"/>
      <c r="B154" s="52"/>
      <c r="C154" s="52"/>
      <c r="D154" s="52"/>
      <c r="E154" s="52"/>
      <c r="F154" s="52"/>
      <c r="G154" s="52"/>
      <c r="H154" s="52"/>
      <c r="I154" s="52"/>
      <c r="J154" s="52"/>
      <c r="K154" s="52"/>
      <c r="L154" s="52"/>
      <c r="M154" s="70" t="s">
        <v>27</v>
      </c>
      <c r="N154" s="71"/>
      <c r="O154" s="17">
        <f>SUM(O151:O153)</f>
        <v>5042017</v>
      </c>
    </row>
    <row r="155" spans="1:15" s="38" customFormat="1" ht="30" customHeight="1">
      <c r="A155" s="52"/>
      <c r="B155" s="52"/>
      <c r="C155" s="52"/>
      <c r="D155" s="52"/>
      <c r="E155" s="52"/>
      <c r="F155" s="52"/>
      <c r="G155" s="52"/>
      <c r="H155" s="52"/>
      <c r="I155" s="52"/>
      <c r="J155" s="52"/>
      <c r="K155" s="52"/>
      <c r="L155" s="52"/>
      <c r="M155" s="72" t="s">
        <v>169</v>
      </c>
      <c r="N155" s="73"/>
      <c r="O155" s="15">
        <f>SUMIF(G:G,5%,M:M)</f>
        <v>0</v>
      </c>
    </row>
    <row r="156" spans="1:15" s="38" customFormat="1" ht="30" customHeight="1">
      <c r="A156" s="52"/>
      <c r="B156" s="52"/>
      <c r="C156" s="52"/>
      <c r="D156" s="52"/>
      <c r="E156" s="52"/>
      <c r="F156" s="52"/>
      <c r="G156" s="52"/>
      <c r="H156" s="52"/>
      <c r="I156" s="52"/>
      <c r="J156" s="52"/>
      <c r="K156" s="52"/>
      <c r="L156" s="52"/>
      <c r="M156" s="72" t="s">
        <v>170</v>
      </c>
      <c r="N156" s="73"/>
      <c r="O156" s="15">
        <f>SUMIF(G:G,19%,M:M)</f>
        <v>957983.23</v>
      </c>
    </row>
    <row r="157" spans="1:15" s="38" customFormat="1" ht="30" customHeight="1">
      <c r="A157" s="52"/>
      <c r="B157" s="52"/>
      <c r="C157" s="52"/>
      <c r="D157" s="52"/>
      <c r="E157" s="52"/>
      <c r="F157" s="52"/>
      <c r="G157" s="52"/>
      <c r="H157" s="52"/>
      <c r="I157" s="52"/>
      <c r="J157" s="52"/>
      <c r="K157" s="52"/>
      <c r="L157" s="52"/>
      <c r="M157" s="70" t="s">
        <v>171</v>
      </c>
      <c r="N157" s="71"/>
      <c r="O157" s="17">
        <f>SUM(O155:O156)</f>
        <v>957983.23</v>
      </c>
    </row>
    <row r="158" spans="1:15" s="38" customFormat="1" ht="30" customHeight="1">
      <c r="A158" s="52"/>
      <c r="B158" s="52"/>
      <c r="C158" s="52"/>
      <c r="D158" s="52"/>
      <c r="E158" s="52"/>
      <c r="F158" s="52"/>
      <c r="G158" s="52"/>
      <c r="H158" s="52"/>
      <c r="I158" s="52"/>
      <c r="J158" s="52"/>
      <c r="K158" s="52"/>
      <c r="L158" s="52"/>
      <c r="M158" s="84" t="s">
        <v>172</v>
      </c>
      <c r="N158" s="85"/>
      <c r="O158" s="15">
        <f>SUMIF(I:I,8%,M:M)</f>
        <v>0</v>
      </c>
    </row>
    <row r="159" spans="1:15" s="38" customFormat="1" ht="37.5" customHeight="1">
      <c r="A159" s="52"/>
      <c r="B159" s="52"/>
      <c r="C159" s="52"/>
      <c r="D159" s="52"/>
      <c r="E159" s="52"/>
      <c r="F159" s="52"/>
      <c r="G159" s="52"/>
      <c r="H159" s="52"/>
      <c r="I159" s="52"/>
      <c r="J159" s="52"/>
      <c r="K159" s="52"/>
      <c r="L159" s="52"/>
      <c r="M159" s="82" t="s">
        <v>173</v>
      </c>
      <c r="N159" s="83"/>
      <c r="O159" s="17">
        <f>SUM(O158)</f>
        <v>0</v>
      </c>
    </row>
    <row r="160" spans="1:15" s="38" customFormat="1" ht="44.25" customHeight="1">
      <c r="A160" s="52"/>
      <c r="B160" s="52"/>
      <c r="C160" s="52"/>
      <c r="D160" s="52"/>
      <c r="E160" s="52"/>
      <c r="F160" s="52"/>
      <c r="G160" s="52"/>
      <c r="H160" s="52"/>
      <c r="I160" s="52"/>
      <c r="J160" s="52"/>
      <c r="K160" s="52"/>
      <c r="L160" s="52"/>
      <c r="M160" s="82" t="s">
        <v>174</v>
      </c>
      <c r="N160" s="83"/>
      <c r="O160" s="17">
        <f>+O154+O157+O159</f>
        <v>6000000.2300000004</v>
      </c>
    </row>
    <row r="164" spans="1:3">
      <c r="B164" s="65"/>
      <c r="C164" s="65"/>
    </row>
    <row r="165" spans="1:3" ht="15.75" thickBot="1">
      <c r="B165" s="66"/>
      <c r="C165" s="66"/>
    </row>
    <row r="166" spans="1:3">
      <c r="B166" s="56" t="s">
        <v>175</v>
      </c>
      <c r="C166" s="56"/>
    </row>
    <row r="168" spans="1:3">
      <c r="A168" s="41" t="s">
        <v>176</v>
      </c>
    </row>
  </sheetData>
  <sheetProtection algorithmName="SHA-512" hashValue="hdKGczHxnJMdV1DBYywsXTn6PiIdD2xdk8kdGxj9sKi2dF2wiwR1gOVisCqeHrVYhFdUOxqaDRrLxwfmgG4maw==" saltValue="trNO1Y1U8WiizFI/5yHNpw==" spinCount="100000" sheet="1" selectLockedCells="1"/>
  <mergeCells count="30">
    <mergeCell ref="M157:N157"/>
    <mergeCell ref="M160:N160"/>
    <mergeCell ref="M158:N158"/>
    <mergeCell ref="M159:N159"/>
    <mergeCell ref="N2:O2"/>
    <mergeCell ref="N3:O3"/>
    <mergeCell ref="N4:O4"/>
    <mergeCell ref="N5:O5"/>
    <mergeCell ref="A2:A5"/>
    <mergeCell ref="D12:G12"/>
    <mergeCell ref="A12:B16"/>
    <mergeCell ref="B2:M2"/>
    <mergeCell ref="B3:M3"/>
    <mergeCell ref="B4:M5"/>
    <mergeCell ref="A153:L160"/>
    <mergeCell ref="A152:L152"/>
    <mergeCell ref="A10:B10"/>
    <mergeCell ref="B166:C166"/>
    <mergeCell ref="D14:G14"/>
    <mergeCell ref="D16:G16"/>
    <mergeCell ref="F10:G10"/>
    <mergeCell ref="L10:N10"/>
    <mergeCell ref="B164:C165"/>
    <mergeCell ref="B151:L151"/>
    <mergeCell ref="M151:N151"/>
    <mergeCell ref="M152:N152"/>
    <mergeCell ref="M153:N153"/>
    <mergeCell ref="M154:N154"/>
    <mergeCell ref="M155:N155"/>
    <mergeCell ref="M156:N156"/>
  </mergeCells>
  <dataValidations count="2">
    <dataValidation type="whole" allowBlank="1" showInputMessage="1" showErrorMessage="1" sqref="F150" xr:uid="{00000000-0002-0000-0000-000000000000}">
      <formula1>0</formula1>
      <formula2>1000000000000000</formula2>
    </dataValidation>
    <dataValidation type="whole" allowBlank="1" showInputMessage="1" showErrorMessage="1" sqref="F20:F149" xr:uid="{00000000-0002-0000-0000-000001000000}">
      <formula1>0</formula1>
      <formula2>1E+76</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Hoja2!$D$7:$D$9</xm:f>
          </x14:formula1>
          <xm:sqref>G20:G150</xm:sqref>
        </x14:dataValidation>
        <x14:dataValidation type="list" allowBlank="1" showInputMessage="1" showErrorMessage="1" xr:uid="{00000000-0002-0000-0000-000003000000}">
          <x14:formula1>
            <xm:f>Hoja2!$F$7:$F$8</xm:f>
          </x14:formula1>
          <xm:sqref>I20:I150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5:F21"/>
  <sheetViews>
    <sheetView workbookViewId="0">
      <selection activeCell="C25" sqref="C25"/>
    </sheetView>
  </sheetViews>
  <sheetFormatPr defaultColWidth="11.42578125" defaultRowHeight="15"/>
  <sheetData>
    <row r="15" spans="6:6">
      <c r="F15" s="10">
        <v>6000000</v>
      </c>
    </row>
    <row r="16" spans="6:6">
      <c r="F16" s="10"/>
    </row>
    <row r="17" spans="6:6">
      <c r="F17" s="10">
        <f>ROUND(F15/1.19,0)</f>
        <v>5042017</v>
      </c>
    </row>
    <row r="18" spans="6:6">
      <c r="F18" s="10">
        <f>ROUND(F17*19%,0)</f>
        <v>957983</v>
      </c>
    </row>
    <row r="19" spans="6:6">
      <c r="F19" s="10">
        <f>+F17+F18</f>
        <v>6000000</v>
      </c>
    </row>
    <row r="21" spans="6:6">
      <c r="F21" s="10">
        <v>5042017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F10"/>
  <sheetViews>
    <sheetView workbookViewId="0">
      <selection activeCell="F9" sqref="F9"/>
    </sheetView>
  </sheetViews>
  <sheetFormatPr defaultColWidth="11.42578125" defaultRowHeight="15"/>
  <sheetData>
    <row r="7" spans="4:6">
      <c r="D7" s="1">
        <v>0</v>
      </c>
      <c r="F7" s="2">
        <v>0.08</v>
      </c>
    </row>
    <row r="8" spans="4:6">
      <c r="D8" s="1">
        <v>0.05</v>
      </c>
      <c r="F8" s="1">
        <v>0</v>
      </c>
    </row>
    <row r="9" spans="4:6">
      <c r="D9" s="1">
        <v>0.19</v>
      </c>
    </row>
    <row r="10" spans="4:6">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file>

<file path=customXml/itemProps2.xml><?xml version="1.0" encoding="utf-8"?>
<ds:datastoreItem xmlns:ds="http://schemas.openxmlformats.org/officeDocument/2006/customXml" ds:itemID="{8145DBBF-B832-423F-936B-1E71F3349BA0}"/>
</file>

<file path=customXml/itemProps3.xml><?xml version="1.0" encoding="utf-8"?>
<ds:datastoreItem xmlns:ds="http://schemas.openxmlformats.org/officeDocument/2006/customXml" ds:itemID="{371AC283-58EC-4E17-AB80-3BA019EA464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MARIO ELIAS CASTILLO LADINO</cp:lastModifiedBy>
  <cp:revision/>
  <dcterms:created xsi:type="dcterms:W3CDTF">2017-04-28T13:22:52Z</dcterms:created>
  <dcterms:modified xsi:type="dcterms:W3CDTF">2023-08-19T01:49:49Z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