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onik\CUNDINAMARCA\2023\INVITACIONES\INV 009 DE 2023, SERVICIO AGENCIA DE MEDIOS\ANEXOS PARA PUBLICAR\"/>
    </mc:Choice>
  </mc:AlternateContent>
  <bookViews>
    <workbookView xWindow="0" yWindow="0" windowWidth="24000" windowHeight="9630"/>
  </bookViews>
  <sheets>
    <sheet name="Hoja1" sheetId="1" r:id="rId1"/>
    <sheet name="Hoja2" sheetId="2" r:id="rId2"/>
  </sheets>
  <definedNames>
    <definedName name="_xlnm.Print_Area" localSheetId="0">Hoja1!$A$1:$N$49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1" i="1" l="1"/>
  <c r="I31" i="1"/>
  <c r="G31" i="1"/>
  <c r="J31" i="1" s="1"/>
  <c r="K30" i="1"/>
  <c r="L30" i="1" s="1"/>
  <c r="J30" i="1"/>
  <c r="I30" i="1"/>
  <c r="G30" i="1"/>
  <c r="K29" i="1"/>
  <c r="I29" i="1"/>
  <c r="G29" i="1"/>
  <c r="J29" i="1" s="1"/>
  <c r="M28" i="1"/>
  <c r="K28" i="1"/>
  <c r="L28" i="1" s="1"/>
  <c r="I28" i="1"/>
  <c r="G28" i="1"/>
  <c r="J28" i="1" s="1"/>
  <c r="K27" i="1"/>
  <c r="I27" i="1"/>
  <c r="G27" i="1"/>
  <c r="J27" i="1" s="1"/>
  <c r="K26" i="1"/>
  <c r="I26" i="1"/>
  <c r="G26" i="1"/>
  <c r="J26" i="1" s="1"/>
  <c r="K25" i="1"/>
  <c r="J25" i="1"/>
  <c r="I25" i="1"/>
  <c r="G25" i="1"/>
  <c r="K24" i="1"/>
  <c r="J24" i="1"/>
  <c r="I24" i="1"/>
  <c r="G24" i="1"/>
  <c r="K23" i="1"/>
  <c r="I23" i="1"/>
  <c r="G23" i="1"/>
  <c r="J23" i="1" s="1"/>
  <c r="M22" i="1"/>
  <c r="L22" i="1"/>
  <c r="K22" i="1"/>
  <c r="I22" i="1"/>
  <c r="G22" i="1"/>
  <c r="J22" i="1" s="1"/>
  <c r="N28" i="1" l="1"/>
  <c r="M27" i="1"/>
  <c r="N27" i="1" s="1"/>
  <c r="M30" i="1"/>
  <c r="N30" i="1" s="1"/>
  <c r="L27" i="1"/>
  <c r="L29" i="1"/>
  <c r="M29" i="1"/>
  <c r="N29" i="1" s="1"/>
  <c r="L31" i="1"/>
  <c r="M31" i="1"/>
  <c r="N31" i="1" s="1"/>
  <c r="L26" i="1"/>
  <c r="M26" i="1"/>
  <c r="N26" i="1" s="1"/>
  <c r="N22" i="1"/>
  <c r="M24" i="1"/>
  <c r="N24" i="1" s="1"/>
  <c r="L24" i="1"/>
  <c r="L23" i="1"/>
  <c r="M23" i="1"/>
  <c r="N23" i="1" s="1"/>
  <c r="L25" i="1"/>
  <c r="M25" i="1"/>
  <c r="K21" i="1"/>
  <c r="M21" i="1" s="1"/>
  <c r="I21" i="1"/>
  <c r="G21" i="1"/>
  <c r="G20" i="1"/>
  <c r="I20" i="1"/>
  <c r="K20" i="1"/>
  <c r="L20" i="1" s="1"/>
  <c r="N25" i="1" l="1"/>
  <c r="J21" i="1"/>
  <c r="J20" i="1"/>
  <c r="L21" i="1"/>
  <c r="N21" i="1" s="1"/>
  <c r="M20" i="1"/>
  <c r="N20" i="1" s="1"/>
  <c r="N36" i="1"/>
  <c r="N33" i="1" l="1"/>
  <c r="N34" i="1" l="1"/>
  <c r="N37" i="1" l="1"/>
  <c r="N38" i="1" l="1"/>
  <c r="N32" i="1"/>
  <c r="N35" i="1" l="1"/>
  <c r="N39" i="1"/>
  <c r="N40" i="1" s="1"/>
  <c r="N41"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<sst xmlns="http://schemas.openxmlformats.org/spreadsheetml/2006/main" count="65" uniqueCount="53">
  <si>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</si>
  <si>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</si>
  <si>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</si>
  <si>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</si>
  <si>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</si>
  <si>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</si>
  <si>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</si>
  <si>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</si>
  <si>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</si>
  <si>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</si>
  <si>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</si>
  <si>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</si>
  <si>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</si>
  <si>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</si>
  <si>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</si>
  <si>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</si>
  <si>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</si>
  <si>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</si>
  <si>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</si>
  <si>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</si>
  <si>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</si>
  <si>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</si>
  <si>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</si>
  <si>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</si>
  <si>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</si>
  <si>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</si>
  <si>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</si>
  <si>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</si>
  <si>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</si>
  <si>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</si>
  <si>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</si>
  <si>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</si>
  <si>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</si>
  <si>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</si>
  <si>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</si>
  <si>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</si>
  <si>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</si>
  <si>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</si>
  <si>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</si>
  <si>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</si>
  <si>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UNIDAD</t>
  </si>
  <si>
    <t xml:space="preserve">Emisión de 1000 cuñas radiales de 30 segundos en emisora con cobertura en Fusagasugá con dial A.M. en el espacio de noticias. La Oficina de Comunicaciones envía las cuñas radiales a emitir.
Primer mes: 143 cuñas (7 cuñas radiales diarias en la franja de 7 am a 9 am de lunes a viernes y 3 cuñas un sábado al mes) 
Segundo mes: 143 cuñas (7 cuñas radiales diarias en la franja de 7 am a 9 am de lunes a viernes y 3 cuñas un sábado al mes) 
Tercer mes: 143 cuñas (7 cuñas radiales diarias en la franja de 7 am a 9 am de lunes a viernes y 3 cuñas un sábado al mes) 
Cuarto mes: 143 cuñas (7 cuñas radiales diarias en la franja de 7 am a 9 am de lunes a viernes y 3 cuñas un sábado al mes) 
Quinto mes: 143 cuñas (7 cuñas radiales diarias en la franja de 7 am a 9 am de lunes a viernes y 3 cuñas un sábado al mes) 
Sexto mes: 143 cuñas (7 cuñas radiales diarias en la franja de 7 am a 9 am de lunes a viernes y 3 cuñas un sábado al mes) 
Séptimo mes: 142 cuñas (7 cuñas radiales diarias en la franja de 7 am a 9 am de lunes a viernes y 2 cuñas un sábado al mes) 
La Oficina de Comunicaciones envía las cuñas radiales a emitir
</t>
  </si>
  <si>
    <t xml:space="preserve">Emisión de 200 cuñas radiales de 30 segundos cada una en una emisora musical cuyo publico sea juvenil y tenga cobertura en el Sumapaz , Alto Magdalena, Tolima y Sabana Centro. Emisión en franja de noticias. La Oficina de Comunicaciones de UCundinamarca envia las cuñas radiales a emitir. 
Primer mes: 40 cuñas (2 cuñas radiales diarias en la franja de 9 am a 11 am de lunes a viernes) 
Segundo mes: 40 cuñas (2 cuñas radiales diarias en la franja de 9 am a 11 am de lunes a viernes) 
Tercer mes: 40 cuñas (2 cuña radial diaria en la franja de 9 am a 11 am de lunes a viernes) 
Cuarto mes: 20 cuñas (1 cuña radial diaria en la franja de 9 am a 11 am de lunes a viernes) 
Quinto mes: 20 (1 cuña radial diaria en la franja de 9 am a 11 am de lunes a viernes) 
Sexto mes: 20 (1 cuña radial diaria en la franja de 9 am a 11 am de lunes a viernes) 
Séptimo mes: 20 (1 cuña radial diaria en la franja de 9 am a 11 am de lunes a viernes)
</t>
  </si>
  <si>
    <t>Publicación de 3 banners en un portal web de noticias con posicionamiento regional en Cundinamarca en época de inscripciones. La Oficina de Comunicaciones envía los banners a publicar</t>
  </si>
  <si>
    <t xml:space="preserve">Emisión de 140 cuñas radiales de 30 segundos en una emisora con posicionamiento en Chía. La Oficina de Comunicaciones enviará las cuñas radiales a emitir. 
Primer Mes: 20 cuñas (1 cuña radial diaria en la franja de 9 am a 11 am de lunes a viernes) 
Segundo mes: 20 cuñas (1 cuña radial diaria en la franja de 9 am a 11 am de lunes a viernes) 
Tercer mes: 20 cuñas (1 cuña radial diaria en la franja de 9 am a 11 am de lunes a viernes) 
Cuarto mes: 20 cuñas (1 cuña radial diaria en la franja de 9 am a 11 am de lunes a viernes) 
Quinto mes: 20 cuñas (1 cuña radial diaria en la franja de 9 am a 11 am de lunes a viernes) 
Sexto mes: 20 cuñas (1 cuña radial diaria en la franja de 9 am a 11 am de lunes a viernes) 
Séptimo mes: 20 cuñas (1 cuña radial diaria en la franja de 9 am a 11 am de lunes a viernes)
</t>
  </si>
  <si>
    <t xml:space="preserve">Emisión de 200 cuñas radiales de 30 segundos en emisora con posicionamiento en el Tolima y Cundinamarca con dial F.M. en la franja musical. La Oficina de Comunicaciones de UCundinamarca envía las cuñas radiales a emitir. 
Primer mes: 30 cuñas (2 cuñas radiales diarias en la franja de 9 am a 11 am de lunes a jueves durante las tres primeras semanas del mes, la última semana del mes 2 cuñas radiales diarias de lunes a miércoles) 
Segundo mes: 30 cuñas (2 cuñas radiales diarias en la franja de 9 am a 11 am de lunes a jueves durante las tres primeras semanas del mes, la última semana del mes, 2 cuñas radiales diarias de lunes a miércoles) 
Tercer mes: 30 cuñas (2 cuñas radiales diarias en la franja de 9 am a 11 am de lunes a jueves durante las tres primeras semanas del mes, la última semana del mes 2 cuñas radiales diarias de lunes a miércoles) 
Cuarto mes: 30 cuñas (2 cuñas radiales diarias en la franja de 9 am a 11 am de lunes a jueves durante las tres primeras semanas del mes, la última semana del mes 2 cuñas radiales diarias de lunes a miércoles) 
Quinto mes: 30 cuñas (2 cuñas radiales diarias en la franja de 9 am a 11 am de lunes a jueves durante las tres primeras semanas del mes, la última semana del mes, 2 cuñas radiales diarias de lunes a miércoles) 
Sexto mes: 30 cuñas (2 cuñas radiales diarias en la franja de 9 am a 11 am de lunes a jueves durante las tres primeras semanas del mes, la última semana del mes 2 cuñas radiales diarias de lunes a miércoles) 
Séptimo mes: 20 cuñas (2 cuñas radiales diarias en la franja de 9 am a 11 am de lunes a miércoles durante las tres primeras semanas del mes, la última semana del mes, 2 cuñas radiales el día lunes) 
La Oficina de Comunicaciones envía las cuñas radiales a emitir.
</t>
  </si>
  <si>
    <t xml:space="preserve">Emisión de 90 cuñas radiales de 30 segundos en una emisora con posicionamiento en Soacha. La Oficina de Comunicaciones enviará las cuñas a emitir. 
Mayo: 30 cuñas radiales 
Septiembre: 30 cuñas radiales 
Octubre: 30 cuñas radiales
</t>
  </si>
  <si>
    <t xml:space="preserve">Emisión de 90 cuñas radiales en emisora con posicionamiento en Facatativá. La Oficina de Comunicaciones envía las cuñas radiales a emitir.
Mayo: 30 cuñas radiales 
Septiembre: 30 cuñas radiales 
Noviembre: 30 cuñas radiales
</t>
  </si>
  <si>
    <t xml:space="preserve">Publicación de 3 avisos a blanco y negro en un periódico con posicionamiento en Fusagasugá en época de inscripciones. Página impar. Un aviso mensual. La Oficina de Comunicaciones enviará el diseño del aviso a imprimir. 
Mayo: 1 aviso 
Septiembre: 1 aviso 
Octubre: 1 aviso
</t>
  </si>
  <si>
    <t>Tres avisos en un periódico con cobertura nacional. Tamaño: Cuarto de página. La Oficina de Comunicaciones enviará el diseño de los avisos. Blanco y Negro</t>
  </si>
  <si>
    <t>Tres artículos patrocinados en un portal web de noticias con posicionamiento nacional. El tema es entregado por la oficina de comunicaciones, pero la redacción del contenido será realizada por el periodista del medio de comunicación</t>
  </si>
  <si>
    <t xml:space="preserve">Emisión de 9 comerciales de televisión en un canal de televisión con cobertura regional. Duración: 20 segundos cada comercial emitidos en franja familiar. La Oficina de Comunicaciones enviará el material a emitir. 
Septiembre: 6 comerciales 
Octubre: 3 comerciales
</t>
  </si>
  <si>
    <t xml:space="preserve">Fee mensual de la agencia. Deberán realizar un diagnóstico de los medios de comunicación regional para el posicionamiento de la marca Universidad de Cundinamarca, y entrega de informe mensual que evidencia las publicaciones de la pauta publicitaria. 
Se requiere: (1) Un informe mensual durante la duración del contrato (7) meses.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</si>
</sst>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2" borderId="0" xfId="0" applyFont="1" applyFill="1" applyAlignment="1">
      <alignment vertical="center"/>
    </xf>
    <xf numFmtId="0" fontId="8" fillId="3" borderId="1" xfId="0" applyFont="1" applyFill="1" applyBorder="1" applyAlignment="1">
      <alignment vertical="center" wrapText="1"/>
    </xf>
    <xf numFmtId="0" fontId="1" fillId="2" borderId="0" xfId="0" applyFont="1" applyFill="1" applyAlignment="1" applyProtection="1">
      <alignment vertical="center"/>
      <protection locked="0"/>
    </xf>
    <xf numFmtId="0" fontId="0" fillId="0" borderId="1" xfId="0" applyBorder="1" applyAlignment="1">
      <alignment horizontal="center"/>
    </xf>
    <xf numFmtId="0" fontId="1" fillId="0" borderId="34" xfId="0" applyFont="1" applyBorder="1" applyAlignment="1">
      <alignment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tabSelected="1" view="pageBreakPreview" topLeftCell="A27" zoomScale="70" zoomScaleNormal="70" zoomScaleSheetLayoutView="70" zoomScalePageLayoutView="55" workbookViewId="0">
      <selection activeCell="E27" sqref="E27"/>
    </sheetView>
  </sheetViews>
  <sheetFormatPr baseColWidth="10" defaultColWidth="11.42578125" defaultRowHeight="15" x14ac:dyDescent="0.25"/>
  <cols>
    <col min="1" max="1" width="10.7109375" style="8" customWidth="1"/>
    <col min="2" max="2" width="72.28515625" style="8" customWidth="1"/>
    <col min="3" max="3" width="13.28515625" style="31" customWidth="1"/>
    <col min="4" max="4" width="17" style="8" customWidth="1"/>
    <col min="5" max="5" width="23.5703125" style="8" customWidth="1"/>
    <col min="6" max="6" width="14.85546875" style="8" customWidth="1"/>
    <col min="7" max="7" width="14.85546875" style="8" bestFit="1" customWidth="1"/>
    <col min="8" max="8" width="25.85546875" style="8" bestFit="1" customWidth="1"/>
    <col min="9" max="9" width="24.140625" style="8" customWidth="1"/>
    <col min="10" max="11" width="21.42578125" style="10" customWidth="1"/>
    <col min="12" max="12" width="21.140625" style="10" customWidth="1"/>
    <col min="13" max="13" width="21.5703125" style="10" customWidth="1"/>
    <col min="14" max="14" width="30" style="10" customWidth="1"/>
    <col min="15" max="16384" width="11.42578125" style="10"/>
  </cols>
  <sheetData>
    <row r="1" spans="1:14" x14ac:dyDescent="0.25">
      <c r="E1" s="9"/>
    </row>
    <row r="2" spans="1:14" ht="15.75" customHeight="1" x14ac:dyDescent="0.25">
      <c r="A2" s="50"/>
      <c r="B2" s="51" t="s">
        <v>0</v>
      </c>
      <c r="C2" s="51"/>
      <c r="D2" s="51"/>
      <c r="E2" s="51"/>
      <c r="F2" s="51"/>
      <c r="G2" s="51"/>
      <c r="H2" s="51"/>
      <c r="I2" s="51"/>
      <c r="J2" s="51"/>
      <c r="K2" s="51"/>
      <c r="L2" s="51"/>
      <c r="M2" s="36" t="s">
        <v>35</v>
      </c>
      <c r="N2" s="37"/>
    </row>
    <row r="3" spans="1:14" ht="15.75" customHeight="1" x14ac:dyDescent="0.25">
      <c r="A3" s="50"/>
      <c r="B3" s="51" t="s">
        <v>1</v>
      </c>
      <c r="C3" s="51"/>
      <c r="D3" s="51"/>
      <c r="E3" s="51"/>
      <c r="F3" s="51"/>
      <c r="G3" s="51"/>
      <c r="H3" s="51"/>
      <c r="I3" s="51"/>
      <c r="J3" s="51"/>
      <c r="K3" s="51"/>
      <c r="L3" s="51"/>
      <c r="M3" s="38"/>
      <c r="N3" s="39"/>
    </row>
    <row r="4" spans="1:14" ht="16.5" customHeight="1" x14ac:dyDescent="0.25">
      <c r="A4" s="50"/>
      <c r="B4" s="51" t="s">
        <v>39</v>
      </c>
      <c r="C4" s="51"/>
      <c r="D4" s="51"/>
      <c r="E4" s="51"/>
      <c r="F4" s="51"/>
      <c r="G4" s="51"/>
      <c r="H4" s="51"/>
      <c r="I4" s="51"/>
      <c r="J4" s="51"/>
      <c r="K4" s="51"/>
      <c r="L4" s="51"/>
      <c r="M4" s="38"/>
      <c r="N4" s="39"/>
    </row>
    <row r="5" spans="1:14" ht="15" customHeight="1" x14ac:dyDescent="0.25">
      <c r="A5" s="50"/>
      <c r="B5" s="51"/>
      <c r="C5" s="51"/>
      <c r="D5" s="51"/>
      <c r="E5" s="51"/>
      <c r="F5" s="51"/>
      <c r="G5" s="51"/>
      <c r="H5" s="51"/>
      <c r="I5" s="51"/>
      <c r="J5" s="51"/>
      <c r="K5" s="51"/>
      <c r="L5" s="51"/>
      <c r="M5" s="40"/>
      <c r="N5" s="41"/>
    </row>
    <row r="7" spans="1:14" x14ac:dyDescent="0.25">
      <c r="A7" s="11" t="s">
        <v>37</v>
      </c>
    </row>
    <row r="8" spans="1:14" x14ac:dyDescent="0.25">
      <c r="A8" s="11"/>
    </row>
    <row r="9" spans="1:14" x14ac:dyDescent="0.25">
      <c r="A9" s="12" t="s">
        <v>28</v>
      </c>
    </row>
    <row r="10" spans="1:14" ht="50.45" customHeight="1" x14ac:dyDescent="0.25">
      <c r="A10" s="49" t="s">
        <v>27</v>
      </c>
      <c r="B10" s="49"/>
      <c r="D10" s="14" t="s">
        <v>20</v>
      </c>
      <c r="E10" s="67"/>
      <c r="F10" s="67"/>
      <c r="G10" s="67"/>
      <c r="J10" s="15" t="s">
        <v>16</v>
      </c>
      <c r="K10" s="71"/>
      <c r="L10" s="72"/>
      <c r="M10" s="73"/>
    </row>
    <row r="11" spans="1:14" ht="15.75" thickBot="1" x14ac:dyDescent="0.3">
      <c r="A11" s="13"/>
      <c r="B11" s="13"/>
      <c r="D11" s="16"/>
      <c r="E11" s="16"/>
      <c r="F11" s="16"/>
      <c r="J11" s="17"/>
      <c r="K11" s="18"/>
      <c r="L11" s="18"/>
      <c r="M11" s="18"/>
    </row>
    <row r="12" spans="1:14" ht="30.75" customHeight="1" thickBot="1" x14ac:dyDescent="0.3">
      <c r="A12" s="61" t="s">
        <v>25</v>
      </c>
      <c r="B12" s="62"/>
      <c r="C12" s="58" t="s">
        <v>17</v>
      </c>
      <c r="D12" s="59"/>
      <c r="E12" s="59"/>
      <c r="F12" s="60"/>
      <c r="G12" s="2"/>
      <c r="H12" s="6"/>
      <c r="I12" s="6"/>
      <c r="J12" s="17"/>
    </row>
    <row r="13" spans="1:14" ht="15.75" thickBot="1" x14ac:dyDescent="0.3">
      <c r="A13" s="63"/>
      <c r="B13" s="64"/>
      <c r="D13" s="16"/>
      <c r="E13" s="16"/>
      <c r="F13" s="16"/>
      <c r="J13" s="17"/>
    </row>
    <row r="14" spans="1:14" ht="30" customHeight="1" thickBot="1" x14ac:dyDescent="0.3">
      <c r="A14" s="63"/>
      <c r="B14" s="64"/>
      <c r="C14" s="58" t="s">
        <v>18</v>
      </c>
      <c r="D14" s="59"/>
      <c r="E14" s="59"/>
      <c r="F14" s="60"/>
      <c r="G14" s="2"/>
      <c r="H14" s="6"/>
      <c r="I14" s="6"/>
      <c r="J14" s="17"/>
    </row>
    <row r="15" spans="1:14" ht="18.75" customHeight="1" thickBot="1" x14ac:dyDescent="0.3">
      <c r="A15" s="63"/>
      <c r="B15" s="64"/>
      <c r="D15" s="16"/>
      <c r="E15" s="16"/>
      <c r="F15" s="16"/>
      <c r="J15" s="17"/>
    </row>
    <row r="16" spans="1:14" ht="24" customHeight="1" thickBot="1" x14ac:dyDescent="0.3">
      <c r="A16" s="65"/>
      <c r="B16" s="66"/>
      <c r="C16" s="58" t="s">
        <v>21</v>
      </c>
      <c r="D16" s="59"/>
      <c r="E16" s="59"/>
      <c r="F16" s="60"/>
      <c r="G16" s="2"/>
      <c r="H16" s="6"/>
      <c r="I16" s="6"/>
      <c r="J16" s="17"/>
      <c r="K16" s="18"/>
      <c r="L16" s="18"/>
      <c r="M16" s="18"/>
    </row>
    <row r="17" spans="1:14" x14ac:dyDescent="0.25">
      <c r="A17" s="13"/>
      <c r="B17" s="13"/>
      <c r="D17" s="16"/>
      <c r="E17" s="16"/>
      <c r="F17" s="16"/>
      <c r="J17" s="17"/>
      <c r="K17" s="18"/>
      <c r="L17" s="18"/>
      <c r="M17" s="18"/>
    </row>
    <row r="19" spans="1:14" s="22" customFormat="1" ht="111.75" customHeight="1" x14ac:dyDescent="0.25">
      <c r="A19" s="20" t="s">
        <v>26</v>
      </c>
      <c r="B19" s="20" t="s">
        <v>2</v>
      </c>
      <c r="C19" s="32" t="s">
        <v>3</v>
      </c>
      <c r="D19" s="20" t="s">
        <v>22</v>
      </c>
      <c r="E19" s="21" t="s">
        <v>4</v>
      </c>
      <c r="F19" s="21" t="s">
        <v>24</v>
      </c>
      <c r="G19" s="21" t="s">
        <v>5</v>
      </c>
      <c r="H19" s="21" t="s">
        <v>30</v>
      </c>
      <c r="I19" s="21" t="s">
        <v>33</v>
      </c>
      <c r="J19" s="21" t="s">
        <v>6</v>
      </c>
      <c r="K19" s="21" t="s">
        <v>7</v>
      </c>
      <c r="L19" s="21" t="s">
        <v>8</v>
      </c>
      <c r="M19" s="21" t="s">
        <v>29</v>
      </c>
      <c r="N19" s="21" t="s">
        <v>9</v>
      </c>
    </row>
    <row r="20" spans="1:14" s="22" customFormat="1" ht="306" customHeight="1" x14ac:dyDescent="0.25">
      <c r="A20" s="34">
        <v>1</v>
      </c>
      <c r="B20" s="35" t="s">
        <v>45</v>
      </c>
      <c r="C20" s="7">
        <v>200</v>
      </c>
      <c r="D20" s="7" t="s">
        <v>40</v>
      </c>
      <c r="E20" s="4"/>
      <c r="F20" s="5">
        <v>0</v>
      </c>
      <c r="G20" s="23">
        <f>+ROUND(E20*F20,0)</f>
        <v>0</v>
      </c>
      <c r="H20" s="5">
        <v>0</v>
      </c>
      <c r="I20" s="23">
        <f>ROUND(E20*H20,0)</f>
        <v>0</v>
      </c>
      <c r="J20" s="23">
        <f>ROUND(E20+G20+I20,0)</f>
        <v>0</v>
      </c>
      <c r="K20" s="23">
        <f>ROUND(E20*C20,0)</f>
        <v>0</v>
      </c>
      <c r="L20" s="23">
        <f>ROUND(K20*F20,0)</f>
        <v>0</v>
      </c>
      <c r="M20" s="23">
        <f>ROUND(K20*H20,0)</f>
        <v>0</v>
      </c>
      <c r="N20" s="24">
        <f>ROUND(K20+M20+L20,0)</f>
        <v>0</v>
      </c>
    </row>
    <row r="21" spans="1:14" s="22" customFormat="1" ht="269.25" customHeight="1" x14ac:dyDescent="0.25">
      <c r="A21" s="34">
        <v>2</v>
      </c>
      <c r="B21" s="35" t="s">
        <v>41</v>
      </c>
      <c r="C21" s="7">
        <v>1000</v>
      </c>
      <c r="D21" s="7" t="s">
        <v>40</v>
      </c>
      <c r="E21" s="4"/>
      <c r="F21" s="5">
        <v>0</v>
      </c>
      <c r="G21" s="23">
        <f t="shared" ref="G21:G31" si="0">+ROUND(E21*F21,0)</f>
        <v>0</v>
      </c>
      <c r="H21" s="5">
        <v>0</v>
      </c>
      <c r="I21" s="23">
        <f t="shared" ref="I21:I31" si="1">ROUND(E21*H21,0)</f>
        <v>0</v>
      </c>
      <c r="J21" s="23">
        <f t="shared" ref="J21:J31" si="2">ROUND(E21+G21+I21,0)</f>
        <v>0</v>
      </c>
      <c r="K21" s="23">
        <f t="shared" ref="K21:K31" si="3">ROUND(E21*C21,0)</f>
        <v>0</v>
      </c>
      <c r="L21" s="23">
        <f t="shared" ref="L21:L31" si="4">ROUND(K21*F21,0)</f>
        <v>0</v>
      </c>
      <c r="M21" s="23">
        <f t="shared" ref="M21:M31" si="5">ROUND(K21*H21,0)</f>
        <v>0</v>
      </c>
      <c r="N21" s="24">
        <f t="shared" ref="N21:N31" si="6">ROUND(K21+M21+L21,0)</f>
        <v>0</v>
      </c>
    </row>
    <row r="22" spans="1:14" s="22" customFormat="1" ht="194.25" customHeight="1" x14ac:dyDescent="0.25">
      <c r="A22" s="34">
        <v>3</v>
      </c>
      <c r="B22" s="35" t="s">
        <v>42</v>
      </c>
      <c r="C22" s="7">
        <v>200</v>
      </c>
      <c r="D22" s="7" t="s">
        <v>40</v>
      </c>
      <c r="E22" s="4"/>
      <c r="F22" s="5">
        <v>0</v>
      </c>
      <c r="G22" s="23">
        <f t="shared" ref="G22:G25" si="7">+ROUND(E22*F22,0)</f>
        <v>0</v>
      </c>
      <c r="H22" s="5">
        <v>0</v>
      </c>
      <c r="I22" s="23">
        <f t="shared" ref="I22:I25" si="8">ROUND(E22*H22,0)</f>
        <v>0</v>
      </c>
      <c r="J22" s="23">
        <f t="shared" ref="J22:J25" si="9">ROUND(E22+G22+I22,0)</f>
        <v>0</v>
      </c>
      <c r="K22" s="23">
        <f t="shared" ref="K22:K25" si="10">ROUND(E22*C22,0)</f>
        <v>0</v>
      </c>
      <c r="L22" s="23">
        <f t="shared" ref="L22:L25" si="11">ROUND(K22*F22,0)</f>
        <v>0</v>
      </c>
      <c r="M22" s="23">
        <f t="shared" ref="M22:M25" si="12">ROUND(K22*H22,0)</f>
        <v>0</v>
      </c>
      <c r="N22" s="24">
        <f t="shared" ref="N22:N25" si="13">ROUND(K22+M22+L22,0)</f>
        <v>0</v>
      </c>
    </row>
    <row r="23" spans="1:14" s="22" customFormat="1" ht="57" customHeight="1" x14ac:dyDescent="0.25">
      <c r="A23" s="34">
        <v>4</v>
      </c>
      <c r="B23" s="35" t="s">
        <v>43</v>
      </c>
      <c r="C23" s="7">
        <v>3</v>
      </c>
      <c r="D23" s="7" t="s">
        <v>40</v>
      </c>
      <c r="E23" s="4"/>
      <c r="F23" s="5">
        <v>0</v>
      </c>
      <c r="G23" s="23">
        <f t="shared" si="7"/>
        <v>0</v>
      </c>
      <c r="H23" s="5">
        <v>0</v>
      </c>
      <c r="I23" s="23">
        <f t="shared" si="8"/>
        <v>0</v>
      </c>
      <c r="J23" s="23">
        <f t="shared" si="9"/>
        <v>0</v>
      </c>
      <c r="K23" s="23">
        <f t="shared" si="10"/>
        <v>0</v>
      </c>
      <c r="L23" s="23">
        <f t="shared" si="11"/>
        <v>0</v>
      </c>
      <c r="M23" s="23">
        <f t="shared" si="12"/>
        <v>0</v>
      </c>
      <c r="N23" s="24">
        <f t="shared" si="13"/>
        <v>0</v>
      </c>
    </row>
    <row r="24" spans="1:14" s="22" customFormat="1" ht="200.25" customHeight="1" x14ac:dyDescent="0.25">
      <c r="A24" s="34">
        <v>5</v>
      </c>
      <c r="B24" s="35" t="s">
        <v>44</v>
      </c>
      <c r="C24" s="7">
        <v>140</v>
      </c>
      <c r="D24" s="7" t="s">
        <v>40</v>
      </c>
      <c r="E24" s="4"/>
      <c r="F24" s="5">
        <v>0</v>
      </c>
      <c r="G24" s="23">
        <f t="shared" si="7"/>
        <v>0</v>
      </c>
      <c r="H24" s="5">
        <v>0</v>
      </c>
      <c r="I24" s="23">
        <f t="shared" si="8"/>
        <v>0</v>
      </c>
      <c r="J24" s="23">
        <f t="shared" si="9"/>
        <v>0</v>
      </c>
      <c r="K24" s="23">
        <f t="shared" si="10"/>
        <v>0</v>
      </c>
      <c r="L24" s="23">
        <f t="shared" si="11"/>
        <v>0</v>
      </c>
      <c r="M24" s="23">
        <f t="shared" si="12"/>
        <v>0</v>
      </c>
      <c r="N24" s="24">
        <f t="shared" si="13"/>
        <v>0</v>
      </c>
    </row>
    <row r="25" spans="1:14" s="22" customFormat="1" ht="84.75" customHeight="1" x14ac:dyDescent="0.25">
      <c r="A25" s="34">
        <v>6</v>
      </c>
      <c r="B25" s="35" t="s">
        <v>46</v>
      </c>
      <c r="C25" s="7">
        <v>90</v>
      </c>
      <c r="D25" s="7" t="s">
        <v>40</v>
      </c>
      <c r="E25" s="4"/>
      <c r="F25" s="5">
        <v>0</v>
      </c>
      <c r="G25" s="23">
        <f t="shared" si="7"/>
        <v>0</v>
      </c>
      <c r="H25" s="5">
        <v>0</v>
      </c>
      <c r="I25" s="23">
        <f t="shared" si="8"/>
        <v>0</v>
      </c>
      <c r="J25" s="23">
        <f t="shared" si="9"/>
        <v>0</v>
      </c>
      <c r="K25" s="23">
        <f t="shared" si="10"/>
        <v>0</v>
      </c>
      <c r="L25" s="23">
        <f t="shared" si="11"/>
        <v>0</v>
      </c>
      <c r="M25" s="23">
        <f t="shared" si="12"/>
        <v>0</v>
      </c>
      <c r="N25" s="24">
        <f t="shared" si="13"/>
        <v>0</v>
      </c>
    </row>
    <row r="26" spans="1:14" s="22" customFormat="1" ht="133.5" customHeight="1" x14ac:dyDescent="0.25">
      <c r="A26" s="34">
        <v>7</v>
      </c>
      <c r="B26" s="35" t="s">
        <v>47</v>
      </c>
      <c r="C26" s="7">
        <v>90</v>
      </c>
      <c r="D26" s="7" t="s">
        <v>40</v>
      </c>
      <c r="E26" s="4"/>
      <c r="F26" s="5">
        <v>0</v>
      </c>
      <c r="G26" s="23">
        <f t="shared" ref="G26" si="14">+ROUND(E26*F26,0)</f>
        <v>0</v>
      </c>
      <c r="H26" s="5">
        <v>0</v>
      </c>
      <c r="I26" s="23">
        <f t="shared" ref="I26" si="15">ROUND(E26*H26,0)</f>
        <v>0</v>
      </c>
      <c r="J26" s="23">
        <f t="shared" ref="J26" si="16">ROUND(E26+G26+I26,0)</f>
        <v>0</v>
      </c>
      <c r="K26" s="23">
        <f t="shared" ref="K26" si="17">ROUND(E26*C26,0)</f>
        <v>0</v>
      </c>
      <c r="L26" s="23">
        <f t="shared" ref="L26" si="18">ROUND(K26*F26,0)</f>
        <v>0</v>
      </c>
      <c r="M26" s="23">
        <f t="shared" ref="M26" si="19">ROUND(K26*H26,0)</f>
        <v>0</v>
      </c>
      <c r="N26" s="24">
        <f t="shared" ref="N26" si="20">ROUND(K26+M26+L26,0)</f>
        <v>0</v>
      </c>
    </row>
    <row r="27" spans="1:14" s="22" customFormat="1" ht="161.25" customHeight="1" x14ac:dyDescent="0.25">
      <c r="A27" s="34">
        <v>8</v>
      </c>
      <c r="B27" s="35" t="s">
        <v>48</v>
      </c>
      <c r="C27" s="7">
        <v>3</v>
      </c>
      <c r="D27" s="7" t="s">
        <v>40</v>
      </c>
      <c r="E27" s="4"/>
      <c r="F27" s="5">
        <v>0</v>
      </c>
      <c r="G27" s="23">
        <f t="shared" ref="G27:G31" si="21">+ROUND(E27*F27,0)</f>
        <v>0</v>
      </c>
      <c r="H27" s="5">
        <v>0</v>
      </c>
      <c r="I27" s="23">
        <f t="shared" ref="I27:I31" si="22">ROUND(E27*H27,0)</f>
        <v>0</v>
      </c>
      <c r="J27" s="23">
        <f t="shared" ref="J27:J31" si="23">ROUND(E27+G27+I27,0)</f>
        <v>0</v>
      </c>
      <c r="K27" s="23">
        <f t="shared" ref="K27:K31" si="24">ROUND(E27*C27,0)</f>
        <v>0</v>
      </c>
      <c r="L27" s="23">
        <f t="shared" ref="L27:L31" si="25">ROUND(K27*F27,0)</f>
        <v>0</v>
      </c>
      <c r="M27" s="23">
        <f t="shared" ref="M27:M31" si="26">ROUND(K27*H27,0)</f>
        <v>0</v>
      </c>
      <c r="N27" s="24">
        <f t="shared" ref="N27:N31" si="27">ROUND(K27+M27+L27,0)</f>
        <v>0</v>
      </c>
    </row>
    <row r="28" spans="1:14" s="22" customFormat="1" ht="57.75" customHeight="1" x14ac:dyDescent="0.25">
      <c r="A28" s="34">
        <v>9</v>
      </c>
      <c r="B28" s="35" t="s">
        <v>49</v>
      </c>
      <c r="C28" s="7">
        <v>3</v>
      </c>
      <c r="D28" s="7" t="s">
        <v>40</v>
      </c>
      <c r="E28" s="4"/>
      <c r="F28" s="5">
        <v>0</v>
      </c>
      <c r="G28" s="23">
        <f t="shared" si="21"/>
        <v>0</v>
      </c>
      <c r="H28" s="5">
        <v>0</v>
      </c>
      <c r="I28" s="23">
        <f t="shared" si="22"/>
        <v>0</v>
      </c>
      <c r="J28" s="23">
        <f t="shared" si="23"/>
        <v>0</v>
      </c>
      <c r="K28" s="23">
        <f t="shared" si="24"/>
        <v>0</v>
      </c>
      <c r="L28" s="23">
        <f t="shared" si="25"/>
        <v>0</v>
      </c>
      <c r="M28" s="23">
        <f t="shared" si="26"/>
        <v>0</v>
      </c>
      <c r="N28" s="24">
        <f t="shared" si="27"/>
        <v>0</v>
      </c>
    </row>
    <row r="29" spans="1:14" s="22" customFormat="1" ht="84.75" customHeight="1" x14ac:dyDescent="0.25">
      <c r="A29" s="34">
        <v>10</v>
      </c>
      <c r="B29" s="35" t="s">
        <v>50</v>
      </c>
      <c r="C29" s="7">
        <v>3</v>
      </c>
      <c r="D29" s="7" t="s">
        <v>40</v>
      </c>
      <c r="E29" s="4"/>
      <c r="F29" s="5">
        <v>0</v>
      </c>
      <c r="G29" s="23">
        <f t="shared" si="21"/>
        <v>0</v>
      </c>
      <c r="H29" s="5">
        <v>0</v>
      </c>
      <c r="I29" s="23">
        <f t="shared" si="22"/>
        <v>0</v>
      </c>
      <c r="J29" s="23">
        <f t="shared" si="23"/>
        <v>0</v>
      </c>
      <c r="K29" s="23">
        <f t="shared" si="24"/>
        <v>0</v>
      </c>
      <c r="L29" s="23">
        <f t="shared" si="25"/>
        <v>0</v>
      </c>
      <c r="M29" s="23">
        <f t="shared" si="26"/>
        <v>0</v>
      </c>
      <c r="N29" s="24">
        <f t="shared" si="27"/>
        <v>0</v>
      </c>
    </row>
    <row r="30" spans="1:14" s="22" customFormat="1" ht="119.25" customHeight="1" x14ac:dyDescent="0.25">
      <c r="A30" s="34">
        <v>11</v>
      </c>
      <c r="B30" s="35" t="s">
        <v>51</v>
      </c>
      <c r="C30" s="7">
        <v>9</v>
      </c>
      <c r="D30" s="7" t="s">
        <v>40</v>
      </c>
      <c r="E30" s="4"/>
      <c r="F30" s="5">
        <v>0</v>
      </c>
      <c r="G30" s="23">
        <f t="shared" si="21"/>
        <v>0</v>
      </c>
      <c r="H30" s="5">
        <v>0</v>
      </c>
      <c r="I30" s="23">
        <f t="shared" si="22"/>
        <v>0</v>
      </c>
      <c r="J30" s="23">
        <f t="shared" si="23"/>
        <v>0</v>
      </c>
      <c r="K30" s="23">
        <f t="shared" si="24"/>
        <v>0</v>
      </c>
      <c r="L30" s="23">
        <f t="shared" si="25"/>
        <v>0</v>
      </c>
      <c r="M30" s="23">
        <f t="shared" si="26"/>
        <v>0</v>
      </c>
      <c r="N30" s="24">
        <f t="shared" si="27"/>
        <v>0</v>
      </c>
    </row>
    <row r="31" spans="1:14" s="22" customFormat="1" ht="115.5" customHeight="1" x14ac:dyDescent="0.25">
      <c r="A31" s="34">
        <v>12</v>
      </c>
      <c r="B31" s="35" t="s">
        <v>52</v>
      </c>
      <c r="C31" s="7">
        <v>7</v>
      </c>
      <c r="D31" s="7" t="s">
        <v>40</v>
      </c>
      <c r="E31" s="4"/>
      <c r="F31" s="5">
        <v>0</v>
      </c>
      <c r="G31" s="23">
        <f t="shared" si="21"/>
        <v>0</v>
      </c>
      <c r="H31" s="5">
        <v>0</v>
      </c>
      <c r="I31" s="23">
        <f t="shared" si="22"/>
        <v>0</v>
      </c>
      <c r="J31" s="23">
        <f t="shared" si="23"/>
        <v>0</v>
      </c>
      <c r="K31" s="23">
        <f t="shared" si="24"/>
        <v>0</v>
      </c>
      <c r="L31" s="23">
        <f t="shared" si="25"/>
        <v>0</v>
      </c>
      <c r="M31" s="23">
        <f t="shared" si="26"/>
        <v>0</v>
      </c>
      <c r="N31" s="24">
        <f t="shared" si="27"/>
        <v>0</v>
      </c>
    </row>
    <row r="32" spans="1:14" s="22" customFormat="1" ht="42" customHeight="1" thickBot="1" x14ac:dyDescent="0.3">
      <c r="A32" s="19"/>
      <c r="B32" s="74"/>
      <c r="C32" s="74"/>
      <c r="D32" s="74"/>
      <c r="E32" s="74"/>
      <c r="F32" s="74"/>
      <c r="G32" s="74"/>
      <c r="H32" s="74"/>
      <c r="I32" s="74"/>
      <c r="J32" s="74"/>
      <c r="K32" s="74"/>
      <c r="L32" s="75" t="s">
        <v>34</v>
      </c>
      <c r="M32" s="75"/>
      <c r="N32" s="25">
        <f>SUMIF(F:F,0%,K:K)</f>
        <v>0</v>
      </c>
    </row>
    <row r="33" spans="1:14" s="22" customFormat="1" ht="39" customHeight="1" thickBot="1" x14ac:dyDescent="0.3">
      <c r="A33" s="47" t="s">
        <v>23</v>
      </c>
      <c r="B33" s="48"/>
      <c r="C33" s="48"/>
      <c r="D33" s="48"/>
      <c r="E33" s="48"/>
      <c r="F33" s="48"/>
      <c r="G33" s="48"/>
      <c r="H33" s="48"/>
      <c r="I33" s="48"/>
      <c r="J33" s="48"/>
      <c r="K33" s="48"/>
      <c r="L33" s="68" t="s">
        <v>10</v>
      </c>
      <c r="M33" s="68"/>
      <c r="N33" s="26">
        <f>SUMIF(F:F,5%,K:K)</f>
        <v>0</v>
      </c>
    </row>
    <row r="34" spans="1:14" s="22" customFormat="1" ht="26.45" customHeight="1" x14ac:dyDescent="0.25">
      <c r="A34" s="44" t="s">
        <v>36</v>
      </c>
      <c r="B34" s="44"/>
      <c r="C34" s="44"/>
      <c r="D34" s="44"/>
      <c r="E34" s="44"/>
      <c r="F34" s="44"/>
      <c r="G34" s="44"/>
      <c r="H34" s="44"/>
      <c r="I34" s="44"/>
      <c r="J34" s="44"/>
      <c r="K34" s="45"/>
      <c r="L34" s="68" t="s">
        <v>11</v>
      </c>
      <c r="M34" s="68"/>
      <c r="N34" s="26">
        <f>SUMIF(F:F,19%,K:K)</f>
        <v>0</v>
      </c>
    </row>
    <row r="35" spans="1:14" s="22" customFormat="1" ht="26.45" customHeight="1" x14ac:dyDescent="0.25">
      <c r="A35" s="46"/>
      <c r="B35" s="46"/>
      <c r="C35" s="46"/>
      <c r="D35" s="46"/>
      <c r="E35" s="46"/>
      <c r="F35" s="46"/>
      <c r="G35" s="46"/>
      <c r="H35" s="46"/>
      <c r="I35" s="46"/>
      <c r="J35" s="46"/>
      <c r="K35" s="46"/>
      <c r="L35" s="56" t="s">
        <v>7</v>
      </c>
      <c r="M35" s="57"/>
      <c r="N35" s="27">
        <f>SUM(N32:N34)</f>
        <v>0</v>
      </c>
    </row>
    <row r="36" spans="1:14" s="22" customFormat="1" ht="26.45" customHeight="1" x14ac:dyDescent="0.25">
      <c r="A36" s="46"/>
      <c r="B36" s="46"/>
      <c r="C36" s="46"/>
      <c r="D36" s="46"/>
      <c r="E36" s="46"/>
      <c r="F36" s="46"/>
      <c r="G36" s="46"/>
      <c r="H36" s="46"/>
      <c r="I36" s="46"/>
      <c r="J36" s="46"/>
      <c r="K36" s="46"/>
      <c r="L36" s="69" t="s">
        <v>12</v>
      </c>
      <c r="M36" s="70"/>
      <c r="N36" s="26">
        <f>SUMIF(F:F,5%,L:L)</f>
        <v>0</v>
      </c>
    </row>
    <row r="37" spans="1:14" s="22" customFormat="1" ht="26.45" customHeight="1" x14ac:dyDescent="0.25">
      <c r="A37" s="46"/>
      <c r="B37" s="46"/>
      <c r="C37" s="46"/>
      <c r="D37" s="46"/>
      <c r="E37" s="46"/>
      <c r="F37" s="46"/>
      <c r="G37" s="46"/>
      <c r="H37" s="46"/>
      <c r="I37" s="46"/>
      <c r="J37" s="46"/>
      <c r="K37" s="46"/>
      <c r="L37" s="69" t="s">
        <v>13</v>
      </c>
      <c r="M37" s="70"/>
      <c r="N37" s="26">
        <f>SUMIF(F:F,19%,L:L)</f>
        <v>0</v>
      </c>
    </row>
    <row r="38" spans="1:14" s="22" customFormat="1" ht="26.45" customHeight="1" x14ac:dyDescent="0.25">
      <c r="A38" s="46"/>
      <c r="B38" s="46"/>
      <c r="C38" s="46"/>
      <c r="D38" s="46"/>
      <c r="E38" s="46"/>
      <c r="F38" s="46"/>
      <c r="G38" s="46"/>
      <c r="H38" s="46"/>
      <c r="I38" s="46"/>
      <c r="J38" s="46"/>
      <c r="K38" s="46"/>
      <c r="L38" s="56" t="s">
        <v>14</v>
      </c>
      <c r="M38" s="57"/>
      <c r="N38" s="27">
        <f>SUM(N36:N37)</f>
        <v>0</v>
      </c>
    </row>
    <row r="39" spans="1:14" s="22" customFormat="1" ht="26.45" customHeight="1" x14ac:dyDescent="0.25">
      <c r="A39" s="46"/>
      <c r="B39" s="46"/>
      <c r="C39" s="46"/>
      <c r="D39" s="46"/>
      <c r="E39" s="46"/>
      <c r="F39" s="46"/>
      <c r="G39" s="46"/>
      <c r="H39" s="46"/>
      <c r="I39" s="46"/>
      <c r="J39" s="46"/>
      <c r="K39" s="46"/>
      <c r="L39" s="52" t="s">
        <v>32</v>
      </c>
      <c r="M39" s="53"/>
      <c r="N39" s="26">
        <f>ROUND(SUM(M20:M31),0)</f>
        <v>0</v>
      </c>
    </row>
    <row r="40" spans="1:14" s="22" customFormat="1" ht="26.45" customHeight="1" x14ac:dyDescent="0.25">
      <c r="A40" s="46"/>
      <c r="B40" s="46"/>
      <c r="C40" s="46"/>
      <c r="D40" s="46"/>
      <c r="E40" s="46"/>
      <c r="F40" s="46"/>
      <c r="G40" s="46"/>
      <c r="H40" s="46"/>
      <c r="I40" s="46"/>
      <c r="J40" s="46"/>
      <c r="K40" s="46"/>
      <c r="L40" s="54" t="s">
        <v>31</v>
      </c>
      <c r="M40" s="55"/>
      <c r="N40" s="27">
        <f>SUM(N39)</f>
        <v>0</v>
      </c>
    </row>
    <row r="41" spans="1:14" s="22" customFormat="1" ht="26.45" customHeight="1" x14ac:dyDescent="0.25">
      <c r="A41" s="46"/>
      <c r="B41" s="46"/>
      <c r="C41" s="46"/>
      <c r="D41" s="46"/>
      <c r="E41" s="46"/>
      <c r="F41" s="46"/>
      <c r="G41" s="46"/>
      <c r="H41" s="46"/>
      <c r="I41" s="46"/>
      <c r="J41" s="46"/>
      <c r="K41" s="46"/>
      <c r="L41" s="54" t="s">
        <v>15</v>
      </c>
      <c r="M41" s="55"/>
      <c r="N41" s="27">
        <f>+N35+N38+N40</f>
        <v>0</v>
      </c>
    </row>
    <row r="42" spans="1:14" x14ac:dyDescent="0.25">
      <c r="A42" s="29"/>
      <c r="B42" s="29"/>
      <c r="C42" s="33"/>
      <c r="D42" s="29"/>
      <c r="E42" s="29"/>
    </row>
    <row r="43" spans="1:14" x14ac:dyDescent="0.25">
      <c r="A43" s="29"/>
      <c r="B43" s="42"/>
      <c r="C43" s="33"/>
      <c r="D43" s="29"/>
      <c r="E43" s="29"/>
    </row>
    <row r="44" spans="1:14" x14ac:dyDescent="0.25">
      <c r="A44" s="29"/>
      <c r="B44" s="42"/>
      <c r="C44" s="33"/>
      <c r="D44" s="29"/>
      <c r="E44" s="29"/>
    </row>
    <row r="45" spans="1:14" x14ac:dyDescent="0.25">
      <c r="A45" s="29"/>
      <c r="B45" s="42"/>
      <c r="C45" s="33"/>
      <c r="D45" s="29"/>
      <c r="E45" s="29"/>
    </row>
    <row r="46" spans="1:14" ht="15.75" thickBot="1" x14ac:dyDescent="0.3">
      <c r="A46" s="29"/>
      <c r="B46" s="43"/>
      <c r="C46" s="33"/>
      <c r="D46" s="29"/>
      <c r="E46" s="29"/>
    </row>
    <row r="47" spans="1:14" x14ac:dyDescent="0.25">
      <c r="A47" s="29"/>
      <c r="B47" s="30" t="s">
        <v>19</v>
      </c>
      <c r="C47" s="33"/>
      <c r="D47" s="29"/>
      <c r="E47" s="29"/>
    </row>
    <row r="48" spans="1:14" x14ac:dyDescent="0.25">
      <c r="A48" s="29"/>
      <c r="B48" s="29"/>
      <c r="C48" s="33"/>
      <c r="D48" s="29"/>
      <c r="E48" s="29"/>
    </row>
    <row r="49" spans="1:1" x14ac:dyDescent="0.25">
      <c r="A49" s="28" t="s">
        <v>38</v>
      </c>
    </row>
  </sheetData>
  <sheetProtection password="CF7A" sheet="1" selectLockedCells="1"/>
  <mergeCells count="26">
    <mergeCell ref="C14:F14"/>
    <mergeCell ref="C16:F16"/>
    <mergeCell ref="K10:M10"/>
    <mergeCell ref="B32:K32"/>
    <mergeCell ref="L32:M32"/>
    <mergeCell ref="L33:M33"/>
    <mergeCell ref="L34:M34"/>
    <mergeCell ref="L35:M35"/>
    <mergeCell ref="L36:M36"/>
    <mergeCell ref="L37:M37"/>
    <mergeCell ref="M2:N5"/>
    <mergeCell ref="B43:B46"/>
    <mergeCell ref="A34:K41"/>
    <mergeCell ref="A33:K33"/>
    <mergeCell ref="A10:B10"/>
    <mergeCell ref="A2:A5"/>
    <mergeCell ref="B2:L2"/>
    <mergeCell ref="B3:L3"/>
    <mergeCell ref="B4:L5"/>
    <mergeCell ref="L39:M39"/>
    <mergeCell ref="L40:M40"/>
    <mergeCell ref="L38:M38"/>
    <mergeCell ref="C12:F12"/>
    <mergeCell ref="A12:B16"/>
    <mergeCell ref="E10:G10"/>
    <mergeCell ref="L41:M41"/>
  </mergeCells>
  <dataValidations count="1">
    <dataValidation type="whole" allowBlank="1" showInputMessage="1" showErrorMessage="1" sqref="E20:E31">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F20:F31</xm:sqref>
        </x14:dataValidation>
        <x14:dataValidation type="list" allowBlank="1" showInputMessage="1" showErrorMessage="1">
          <x14:formula1>
            <xm:f>Hoja2!$F$7:$F$8</xm:f>
          </x14:formula1>
          <xm:sqref>H20:H31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Monica Maritza Sotelo Mora</cp:lastModifiedBy>
  <cp:lastPrinted>2022-01-27T18:55:46Z</cp:lastPrinted>
  <dcterms:created xsi:type="dcterms:W3CDTF">2017-04-28T13:22:52Z</dcterms:created>
  <dcterms:modified xsi:type="dcterms:W3CDTF">2023-05-17T22:42:39Z</dcterms:modified>
</cp:coreProperties>
</file>