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UDEC\2023\3. DOTACION\"/>
    </mc:Choice>
  </mc:AlternateContent>
  <xr:revisionPtr revIDLastSave="0" documentId="8_{52A2A588-A282-42ED-B1A9-A48C7D963622}" xr6:coauthVersionLast="47" xr6:coauthVersionMax="47" xr10:uidLastSave="{00000000-0000-0000-0000-000000000000}"/>
  <bookViews>
    <workbookView xWindow="0" yWindow="720" windowWidth="28800" windowHeight="15480" xr2:uid="{00000000-000D-0000-FFFF-FFFF00000000}"/>
  </bookViews>
  <sheets>
    <sheet name="Hoja1" sheetId="1" r:id="rId1"/>
    <sheet name="Hoja2" sheetId="2" state="hidden" r:id="rId2"/>
  </sheets>
  <definedNames>
    <definedName name="_xlnm.Print_Area" localSheetId="0">Hoja1!$A$1:$O$52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1" i="1" l="1"/>
  <c r="O22" i="1"/>
  <c r="O23" i="1"/>
  <c r="O24" i="1"/>
  <c r="O25" i="1"/>
  <c r="O26" i="1"/>
  <c r="O27" i="1"/>
  <c r="O28" i="1"/>
  <c r="O29" i="1"/>
  <c r="O30" i="1"/>
  <c r="O31" i="1"/>
  <c r="O32" i="1"/>
  <c r="O33" i="1"/>
  <c r="O34" i="1"/>
  <c r="N21" i="1"/>
  <c r="N22" i="1"/>
  <c r="N23" i="1"/>
  <c r="N24" i="1"/>
  <c r="N25" i="1"/>
  <c r="N26" i="1"/>
  <c r="N27" i="1"/>
  <c r="N28" i="1"/>
  <c r="N29" i="1"/>
  <c r="N30" i="1"/>
  <c r="N31" i="1"/>
  <c r="N32" i="1"/>
  <c r="N33" i="1"/>
  <c r="N34" i="1"/>
  <c r="M21" i="1"/>
  <c r="M22" i="1"/>
  <c r="M23" i="1"/>
  <c r="M24" i="1"/>
  <c r="M25" i="1"/>
  <c r="M26" i="1"/>
  <c r="M27" i="1"/>
  <c r="M28" i="1"/>
  <c r="M29" i="1"/>
  <c r="M30" i="1"/>
  <c r="M31" i="1"/>
  <c r="M32" i="1"/>
  <c r="M33" i="1"/>
  <c r="M34" i="1"/>
  <c r="L21" i="1"/>
  <c r="L22" i="1"/>
  <c r="L23" i="1"/>
  <c r="L24" i="1"/>
  <c r="L25" i="1"/>
  <c r="L26" i="1"/>
  <c r="L27" i="1"/>
  <c r="L28" i="1"/>
  <c r="L29" i="1"/>
  <c r="L30" i="1"/>
  <c r="L31" i="1"/>
  <c r="L32" i="1"/>
  <c r="L33" i="1"/>
  <c r="L34" i="1"/>
  <c r="K21" i="1"/>
  <c r="K22" i="1"/>
  <c r="K23" i="1"/>
  <c r="K24" i="1"/>
  <c r="K25" i="1"/>
  <c r="K26" i="1"/>
  <c r="K27" i="1"/>
  <c r="K28" i="1"/>
  <c r="K29" i="1"/>
  <c r="K30" i="1"/>
  <c r="K31" i="1"/>
  <c r="K32" i="1"/>
  <c r="K33" i="1"/>
  <c r="K34" i="1"/>
  <c r="J21" i="1"/>
  <c r="J22" i="1"/>
  <c r="J23" i="1"/>
  <c r="J24" i="1"/>
  <c r="J25" i="1"/>
  <c r="J26" i="1"/>
  <c r="J27" i="1"/>
  <c r="J28" i="1"/>
  <c r="J29" i="1"/>
  <c r="J30" i="1"/>
  <c r="J31" i="1"/>
  <c r="J32" i="1"/>
  <c r="J33" i="1"/>
  <c r="J34" i="1"/>
  <c r="H31" i="1"/>
  <c r="H32" i="1"/>
  <c r="H33" i="1"/>
  <c r="H34" i="1"/>
  <c r="H21" i="1"/>
  <c r="H22" i="1"/>
  <c r="H23" i="1"/>
  <c r="H24" i="1"/>
  <c r="H25" i="1"/>
  <c r="H26" i="1"/>
  <c r="H27" i="1"/>
  <c r="H28" i="1"/>
  <c r="H29" i="1"/>
  <c r="H30" i="1"/>
  <c r="A21" i="1"/>
  <c r="A22" i="1" s="1"/>
  <c r="A23" i="1" s="1"/>
  <c r="A24" i="1" s="1"/>
  <c r="A25" i="1" s="1"/>
  <c r="A26" i="1" s="1"/>
  <c r="A27" i="1" s="1"/>
  <c r="A28" i="1" s="1"/>
  <c r="A29" i="1" s="1"/>
  <c r="A30" i="1" s="1"/>
  <c r="A31" i="1" s="1"/>
  <c r="A32" i="1" s="1"/>
  <c r="A33" i="1" s="1"/>
  <c r="A34" i="1" s="1"/>
  <c r="H20" i="1" l="1"/>
  <c r="J20" i="1"/>
  <c r="L20" i="1"/>
  <c r="M20" i="1" s="1"/>
  <c r="O36" i="1"/>
  <c r="O39" i="1" s="1"/>
  <c r="N20" i="1" l="1"/>
  <c r="O20" i="1" s="1"/>
  <c r="K20" i="1"/>
  <c r="O42" i="1"/>
  <c r="O35" i="1"/>
  <c r="O43" i="1" l="1"/>
  <c r="O37" i="1" l="1"/>
  <c r="O40" i="1" l="1"/>
  <c r="O41" i="1" s="1"/>
  <c r="O38" i="1"/>
  <c r="O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<sst xmlns="http://schemas.openxmlformats.org/spreadsheetml/2006/main" count="75" uniqueCount="57">
  <si>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</si>
  <si>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</si>
  <si>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</si>
  <si>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</si>
  <si>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</si>
  <si>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</si>
  <si>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</si>
  <si>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</si>
  <si>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</si>
  <si>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</si>
  <si>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</si>
  <si>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</si>
  <si>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</si>
  <si>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</si>
  <si>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</si>
  <si>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</si>
  <si>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</si>
  <si>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</si>
  <si>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</si>
  <si>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</si>
  <si>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</si>
  <si>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</si>
  <si>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</si>
  <si>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</si>
  <si>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</si>
  <si>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</si>
  <si>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</si>
  <si>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</si>
  <si>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</si>
  <si>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</si>
  <si>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</si>
  <si>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</si>
  <si>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</si>
  <si>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</si>
  <si>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</si>
  <si>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</si>
  <si>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</si>
  <si>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</si>
  <si>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</si>
  <si>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</si>
  <si>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</si>
  <si>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</si>
  <si>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</si>
  <si>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</si>
  <si>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</si>
  <si>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Dotación para Dama: falda o pantalón formal; (ver nota Técnica No. 3). Nota 1: Se debe garantízar mínimo cinco (5) modelos con variedad en tallas y colores de actualidad.  Nota 2: Los bonos serán redimibles en los lugares donde el contratista tenga su punto de venta del país.  </t>
  </si>
  <si>
    <t>Blusa manga larga o tres cuartos (ver nota Técnica No. 3). Nota 1: Se debe garantízar mínimo cinco (5) modelos con variedad en tallas y colores de actualidad.  Nota 2: Los bonos serán redimibles en los lugares donde el contratista tenga su punto de venta del país.  </t>
  </si>
  <si>
    <t>Calzado formal o casual para dama (ver nota Técnica No. 3). Nota 1: Se debe garantízar mínimo cinco (5) modelos con variedad en tallas y colores de actualidad.  Nota 2: Los bonos serán redimibles en los lugares donde el contratista tenga su punto de venta del país.  </t>
  </si>
  <si>
    <t>Dotación caballero: pantalón formal ó casual (ver nota Técnica No. 3). Nota 1: Se debe garantízar mínimo cinco (5) modelos con variedad en tallas y colores de actualidad.  Nota 2: Los bonos serán redimibles en los lugares donde el contratista tenga su punto de venta del país.  </t>
  </si>
  <si>
    <t>Dotación caballero: camisa formal manga larga ó casual.(ver nota Técnica No. 3). Nota 1: Se debe garantízar mínimo cinco (5) modelos con variedad en tallas y colores de actualidad.  Nota 2: Los bonos serán redimibles en los lugares donde el contratista tenga su punto de venta del país.  </t>
  </si>
  <si>
    <t>Dotación caballero: calzado formal ó casual para hombre (ver nota Técnica No. 3). Nota 1: Se debe garantízar mínimo cinco (5) modelos con variedad en tallas y colores de actualidad.  Nota 2: Los bonos serán redimibles en los lugares donde el contratista tenga su punto de venta del país.  </t>
  </si>
  <si>
    <t>Personal de Mantenimiento.  Camisa: manga larga  de seguridad industrial basica, con bolsillos superiores, cinta reflectiva, y bolsillo en pecho, telas de alta permeabilidad resistencia  y durabilidad, comodad transpirable con capacidad antidesgaste y que en su confección  utilicen accesorios DIELECTRICO – SIN PIEZAS METALICAS  y que no causen enganches en el desarrollo de su labor. Nota 1: Se debe garantízar mínimo cinco (5) modelos con variedad en tallas y colores de actualidad.  Nota 2: Los bonos serán redimibles en los lugares donde el contratista tenga su punto de venta del país.  </t>
  </si>
  <si>
    <t>Pantalón Jean Hombre: 100% algodón, Prelavado, Bolsillo relojero, dos delanteros y dos traseros, Corte clásico, DIELECTRICO – SIN PIEZAS METALICAS  Nota 1: Se debe garantízar mínimo cinco (5) modelos con variedad en tallas y colores de actualidad.  Nota 2: Los bonos serán redimibles en los lugares donde el contratista tenga su punto de venta del país.  </t>
  </si>
  <si>
    <t>Bota en cuero café o negra con puntera de seguridad en Poliuretano, liviana, antideslizante DIELECTRICO – SIN PIEZAS METALICAS. Nota 1: Se debe garantízar mínimo cinco (5) modelos con variedad en tallas y colores de actualidad.  Nota 2: Los bonos serán redimibles en los lugares donde el contratista tenga su punto de venta del país.  </t>
  </si>
  <si>
    <t>Camisa en telas con  composición 100% poliéster, anti fluido tecnología cloro resistente, liviana, comoda , de alta absorvencia y antibacterial.  Nota 1: Se debe garantízar mínimo cinco (5) modelos con variedad en tallas y colores de actualidad.  Nota 2: Los bonos serán redimibles en los lugares donde el contratista tenga su punto de venta del país.  </t>
  </si>
  <si>
    <t>Pantalónen telas  con  composición 100% poliéster, anti fluido tecnología cloro resistente, liviana, comoda , de alta absorvencia y antibacterial.  Nota 1: Se debe garantízar mínimo cinco (5) modelos con variedad en tallas y colores de actualidad.  Nota 2: Los bonos serán redimibles en los lugares donde el contratista tenga su punto de venta del país.  </t>
  </si>
  <si>
    <t>zapatos: con capellada en cuero o material sintetico, comodos livianos, con suela antideslizante, resistentes al lavado y cerrados. Nota 1: Se debe garantízar mínimo cinco (5) modelos con variedad en tallas y colores de actualidad.  Nota 2: Los bonos serán redimibles en los lugares donde el contratista tenga su punto de venta del país.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</si>
</sst>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28" xfId="0" applyFont="1" applyBorder="1" applyAlignment="1">
      <alignment wrapText="1"/>
    </xf>
    <xf numFmtId="0" fontId="3"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topLeftCell="A25" zoomScaleNormal="100" zoomScaleSheetLayoutView="70" zoomScalePageLayoutView="55" workbookViewId="0">
      <selection activeCell="A34" sqref="A3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0"/>
      <c r="B2" s="50" t="s">
        <v>0</v>
      </c>
      <c r="C2" s="50"/>
      <c r="D2" s="50"/>
      <c r="E2" s="50"/>
      <c r="F2" s="50"/>
      <c r="G2" s="50"/>
      <c r="H2" s="50"/>
      <c r="I2" s="50"/>
      <c r="J2" s="50"/>
      <c r="K2" s="50"/>
      <c r="L2" s="50"/>
      <c r="M2" s="50"/>
      <c r="N2" s="39" t="s">
        <v>37</v>
      </c>
      <c r="O2" s="39"/>
    </row>
    <row r="3" spans="1:15" ht="15.75" customHeight="1" x14ac:dyDescent="0.25">
      <c r="A3" s="40"/>
      <c r="B3" s="50" t="s">
        <v>1</v>
      </c>
      <c r="C3" s="50"/>
      <c r="D3" s="50"/>
      <c r="E3" s="50"/>
      <c r="F3" s="50"/>
      <c r="G3" s="50"/>
      <c r="H3" s="50"/>
      <c r="I3" s="50"/>
      <c r="J3" s="50"/>
      <c r="K3" s="50"/>
      <c r="L3" s="50"/>
      <c r="M3" s="50"/>
      <c r="N3" s="39" t="s">
        <v>40</v>
      </c>
      <c r="O3" s="39"/>
    </row>
    <row r="4" spans="1:15" ht="16.5" customHeight="1" x14ac:dyDescent="0.25">
      <c r="A4" s="40"/>
      <c r="B4" s="50" t="s">
        <v>36</v>
      </c>
      <c r="C4" s="50"/>
      <c r="D4" s="50"/>
      <c r="E4" s="50"/>
      <c r="F4" s="50"/>
      <c r="G4" s="50"/>
      <c r="H4" s="50"/>
      <c r="I4" s="50"/>
      <c r="J4" s="50"/>
      <c r="K4" s="50"/>
      <c r="L4" s="50"/>
      <c r="M4" s="50"/>
      <c r="N4" s="39" t="s">
        <v>41</v>
      </c>
      <c r="O4" s="39"/>
    </row>
    <row r="5" spans="1:15" ht="15" customHeight="1" x14ac:dyDescent="0.25">
      <c r="A5" s="40"/>
      <c r="B5" s="50"/>
      <c r="C5" s="50"/>
      <c r="D5" s="50"/>
      <c r="E5" s="50"/>
      <c r="F5" s="50"/>
      <c r="G5" s="50"/>
      <c r="H5" s="50"/>
      <c r="I5" s="50"/>
      <c r="J5" s="50"/>
      <c r="K5" s="50"/>
      <c r="L5" s="50"/>
      <c r="M5" s="50"/>
      <c r="N5" s="39" t="s">
        <v>38</v>
      </c>
      <c r="O5" s="39"/>
    </row>
    <row r="7" spans="1:15" x14ac:dyDescent="0.25">
      <c r="A7" s="11" t="s">
        <v>39</v>
      </c>
    </row>
    <row r="8" spans="1:15" x14ac:dyDescent="0.25">
      <c r="A8" s="11"/>
    </row>
    <row r="9" spans="1:15" x14ac:dyDescent="0.25">
      <c r="A9" s="12" t="s">
        <v>29</v>
      </c>
    </row>
    <row r="10" spans="1:15" ht="25.5" customHeight="1" x14ac:dyDescent="0.25">
      <c r="A10" s="57" t="s">
        <v>28</v>
      </c>
      <c r="B10" s="57"/>
      <c r="C10" s="13"/>
      <c r="E10" s="14" t="s">
        <v>21</v>
      </c>
      <c r="F10" s="59"/>
      <c r="G10" s="60"/>
      <c r="K10" s="15" t="s">
        <v>16</v>
      </c>
      <c r="L10" s="61"/>
      <c r="M10" s="62"/>
      <c r="N10" s="63"/>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7"/>
      <c r="J12" s="27"/>
      <c r="K12" s="17"/>
    </row>
    <row r="13" spans="1:15" ht="15.75" thickBot="1" x14ac:dyDescent="0.3">
      <c r="A13" s="46"/>
      <c r="B13" s="47"/>
      <c r="C13" s="19"/>
      <c r="D13" s="18"/>
      <c r="E13" s="16"/>
      <c r="F13" s="16"/>
      <c r="G13" s="16"/>
      <c r="K13" s="17"/>
    </row>
    <row r="14" spans="1:15" ht="30" customHeight="1" thickBot="1" x14ac:dyDescent="0.3">
      <c r="A14" s="46"/>
      <c r="B14" s="47"/>
      <c r="C14" s="19"/>
      <c r="D14" s="41" t="s">
        <v>18</v>
      </c>
      <c r="E14" s="42"/>
      <c r="F14" s="42"/>
      <c r="G14" s="43"/>
      <c r="H14" s="7"/>
      <c r="I14" s="27"/>
      <c r="J14" s="27"/>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63.75" x14ac:dyDescent="0.2">
      <c r="A20" s="30">
        <v>1</v>
      </c>
      <c r="B20" s="71" t="s">
        <v>45</v>
      </c>
      <c r="C20" s="31"/>
      <c r="D20" s="72">
        <v>201</v>
      </c>
      <c r="E20" s="72" t="s">
        <v>44</v>
      </c>
      <c r="F20" s="32"/>
      <c r="G20" s="26">
        <v>0</v>
      </c>
      <c r="H20" s="1">
        <f t="shared" ref="H20:H30" si="0">+ROUND(F20*G20,0)</f>
        <v>0</v>
      </c>
      <c r="I20" s="26">
        <v>0</v>
      </c>
      <c r="J20" s="1">
        <f t="shared" ref="J20:J34" si="1">ROUND(F20*I20,0)</f>
        <v>0</v>
      </c>
      <c r="K20" s="1">
        <f t="shared" ref="K20:K34" si="2">ROUND(F20+H20+J20,0)</f>
        <v>0</v>
      </c>
      <c r="L20" s="1">
        <f t="shared" ref="L20:L34" si="3">ROUND(F20*D20,0)</f>
        <v>0</v>
      </c>
      <c r="M20" s="1">
        <f t="shared" ref="M20:M34" si="4">ROUND(L20*G20,0)</f>
        <v>0</v>
      </c>
      <c r="N20" s="1">
        <f t="shared" ref="N20:N34" si="5">ROUND(L20*I20,0)</f>
        <v>0</v>
      </c>
      <c r="O20" s="2">
        <f t="shared" ref="O20:O34" si="6">ROUND(L20+N20+M20,0)</f>
        <v>0</v>
      </c>
    </row>
    <row r="21" spans="1:15" s="23" customFormat="1" ht="63.75" x14ac:dyDescent="0.2">
      <c r="A21" s="30">
        <f>+A20+1</f>
        <v>2</v>
      </c>
      <c r="B21" s="71" t="s">
        <v>46</v>
      </c>
      <c r="C21" s="31"/>
      <c r="D21" s="72">
        <v>201</v>
      </c>
      <c r="E21" s="72" t="s">
        <v>44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63.75" x14ac:dyDescent="0.2">
      <c r="A22" s="30">
        <f t="shared" ref="A22:A34" si="7">+A21+1</f>
        <v>3</v>
      </c>
      <c r="B22" s="71" t="s">
        <v>47</v>
      </c>
      <c r="C22" s="31"/>
      <c r="D22" s="72">
        <v>201</v>
      </c>
      <c r="E22" s="72" t="s">
        <v>44</v>
      </c>
      <c r="F22" s="32"/>
      <c r="G22" s="26">
        <v>0</v>
      </c>
      <c r="H22" s="1">
        <f t="shared" si="0"/>
        <v>0</v>
      </c>
      <c r="I22" s="26">
        <v>0</v>
      </c>
      <c r="J22" s="1">
        <f t="shared" si="1"/>
        <v>0</v>
      </c>
      <c r="K22" s="1">
        <f t="shared" si="2"/>
        <v>0</v>
      </c>
      <c r="L22" s="1">
        <f t="shared" si="3"/>
        <v>0</v>
      </c>
      <c r="M22" s="1">
        <f t="shared" si="4"/>
        <v>0</v>
      </c>
      <c r="N22" s="1">
        <f t="shared" si="5"/>
        <v>0</v>
      </c>
      <c r="O22" s="2">
        <f t="shared" si="6"/>
        <v>0</v>
      </c>
    </row>
    <row r="23" spans="1:15" s="23" customFormat="1" ht="63.75" x14ac:dyDescent="0.2">
      <c r="A23" s="30">
        <f t="shared" si="7"/>
        <v>4</v>
      </c>
      <c r="B23" s="71" t="s">
        <v>48</v>
      </c>
      <c r="C23" s="31"/>
      <c r="D23" s="72">
        <v>120</v>
      </c>
      <c r="E23" s="72" t="s">
        <v>44</v>
      </c>
      <c r="F23" s="32"/>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ht="63.75" x14ac:dyDescent="0.2">
      <c r="A24" s="30">
        <f t="shared" si="7"/>
        <v>5</v>
      </c>
      <c r="B24" s="71" t="s">
        <v>49</v>
      </c>
      <c r="C24" s="31"/>
      <c r="D24" s="72">
        <v>120</v>
      </c>
      <c r="E24" s="72" t="s">
        <v>44</v>
      </c>
      <c r="F24" s="32"/>
      <c r="G24" s="26">
        <v>0</v>
      </c>
      <c r="H24" s="1">
        <f t="shared" si="0"/>
        <v>0</v>
      </c>
      <c r="I24" s="26">
        <v>0</v>
      </c>
      <c r="J24" s="1">
        <f t="shared" si="1"/>
        <v>0</v>
      </c>
      <c r="K24" s="1">
        <f t="shared" si="2"/>
        <v>0</v>
      </c>
      <c r="L24" s="1">
        <f t="shared" si="3"/>
        <v>0</v>
      </c>
      <c r="M24" s="1">
        <f t="shared" si="4"/>
        <v>0</v>
      </c>
      <c r="N24" s="1">
        <f t="shared" si="5"/>
        <v>0</v>
      </c>
      <c r="O24" s="2">
        <f t="shared" si="6"/>
        <v>0</v>
      </c>
    </row>
    <row r="25" spans="1:15" s="23" customFormat="1" ht="63.75" x14ac:dyDescent="0.2">
      <c r="A25" s="30">
        <f t="shared" si="7"/>
        <v>6</v>
      </c>
      <c r="B25" s="71" t="s">
        <v>50</v>
      </c>
      <c r="C25" s="31"/>
      <c r="D25" s="72">
        <v>120</v>
      </c>
      <c r="E25" s="72" t="s">
        <v>44</v>
      </c>
      <c r="F25" s="32"/>
      <c r="G25" s="26">
        <v>0</v>
      </c>
      <c r="H25" s="1">
        <f t="shared" si="0"/>
        <v>0</v>
      </c>
      <c r="I25" s="26">
        <v>0</v>
      </c>
      <c r="J25" s="1">
        <f t="shared" si="1"/>
        <v>0</v>
      </c>
      <c r="K25" s="1">
        <f t="shared" si="2"/>
        <v>0</v>
      </c>
      <c r="L25" s="1">
        <f t="shared" si="3"/>
        <v>0</v>
      </c>
      <c r="M25" s="1">
        <f t="shared" si="4"/>
        <v>0</v>
      </c>
      <c r="N25" s="1">
        <f t="shared" si="5"/>
        <v>0</v>
      </c>
      <c r="O25" s="2">
        <f t="shared" si="6"/>
        <v>0</v>
      </c>
    </row>
    <row r="26" spans="1:15" s="23" customFormat="1" ht="127.5" x14ac:dyDescent="0.2">
      <c r="A26" s="30">
        <f t="shared" si="7"/>
        <v>7</v>
      </c>
      <c r="B26" s="71" t="s">
        <v>51</v>
      </c>
      <c r="C26" s="31"/>
      <c r="D26" s="72">
        <v>37</v>
      </c>
      <c r="E26" s="72" t="s">
        <v>44</v>
      </c>
      <c r="F26" s="32"/>
      <c r="G26" s="26">
        <v>0</v>
      </c>
      <c r="H26" s="1">
        <f t="shared" si="0"/>
        <v>0</v>
      </c>
      <c r="I26" s="26">
        <v>0</v>
      </c>
      <c r="J26" s="1">
        <f t="shared" si="1"/>
        <v>0</v>
      </c>
      <c r="K26" s="1">
        <f t="shared" si="2"/>
        <v>0</v>
      </c>
      <c r="L26" s="1">
        <f t="shared" si="3"/>
        <v>0</v>
      </c>
      <c r="M26" s="1">
        <f t="shared" si="4"/>
        <v>0</v>
      </c>
      <c r="N26" s="1">
        <f t="shared" si="5"/>
        <v>0</v>
      </c>
      <c r="O26" s="2">
        <f t="shared" si="6"/>
        <v>0</v>
      </c>
    </row>
    <row r="27" spans="1:15" s="23" customFormat="1" ht="76.5" x14ac:dyDescent="0.2">
      <c r="A27" s="30">
        <f t="shared" si="7"/>
        <v>8</v>
      </c>
      <c r="B27" s="71" t="s">
        <v>52</v>
      </c>
      <c r="C27" s="31"/>
      <c r="D27" s="72">
        <v>37</v>
      </c>
      <c r="E27" s="72" t="s">
        <v>44</v>
      </c>
      <c r="F27" s="32"/>
      <c r="G27" s="26">
        <v>0</v>
      </c>
      <c r="H27" s="1">
        <f t="shared" si="0"/>
        <v>0</v>
      </c>
      <c r="I27" s="26">
        <v>0</v>
      </c>
      <c r="J27" s="1">
        <f t="shared" si="1"/>
        <v>0</v>
      </c>
      <c r="K27" s="1">
        <f t="shared" si="2"/>
        <v>0</v>
      </c>
      <c r="L27" s="1">
        <f t="shared" si="3"/>
        <v>0</v>
      </c>
      <c r="M27" s="1">
        <f t="shared" si="4"/>
        <v>0</v>
      </c>
      <c r="N27" s="1">
        <f t="shared" si="5"/>
        <v>0</v>
      </c>
      <c r="O27" s="2">
        <f t="shared" si="6"/>
        <v>0</v>
      </c>
    </row>
    <row r="28" spans="1:15" s="23" customFormat="1" ht="76.5" x14ac:dyDescent="0.2">
      <c r="A28" s="30">
        <f t="shared" si="7"/>
        <v>9</v>
      </c>
      <c r="B28" s="71" t="s">
        <v>53</v>
      </c>
      <c r="C28" s="31"/>
      <c r="D28" s="72">
        <v>37</v>
      </c>
      <c r="E28" s="72" t="s">
        <v>44</v>
      </c>
      <c r="F28" s="32"/>
      <c r="G28" s="26">
        <v>0</v>
      </c>
      <c r="H28" s="1">
        <f t="shared" si="0"/>
        <v>0</v>
      </c>
      <c r="I28" s="26">
        <v>0</v>
      </c>
      <c r="J28" s="1">
        <f t="shared" si="1"/>
        <v>0</v>
      </c>
      <c r="K28" s="1">
        <f t="shared" si="2"/>
        <v>0</v>
      </c>
      <c r="L28" s="1">
        <f t="shared" si="3"/>
        <v>0</v>
      </c>
      <c r="M28" s="1">
        <f t="shared" si="4"/>
        <v>0</v>
      </c>
      <c r="N28" s="1">
        <f t="shared" si="5"/>
        <v>0</v>
      </c>
      <c r="O28" s="2">
        <f t="shared" si="6"/>
        <v>0</v>
      </c>
    </row>
    <row r="29" spans="1:15" s="23" customFormat="1" ht="76.5" x14ac:dyDescent="0.2">
      <c r="A29" s="30">
        <f t="shared" si="7"/>
        <v>10</v>
      </c>
      <c r="B29" s="71" t="s">
        <v>54</v>
      </c>
      <c r="C29" s="31"/>
      <c r="D29" s="72">
        <v>69</v>
      </c>
      <c r="E29" s="72" t="s">
        <v>44</v>
      </c>
      <c r="F29" s="32"/>
      <c r="G29" s="26">
        <v>0</v>
      </c>
      <c r="H29" s="1">
        <f t="shared" si="0"/>
        <v>0</v>
      </c>
      <c r="I29" s="26">
        <v>0</v>
      </c>
      <c r="J29" s="1">
        <f t="shared" si="1"/>
        <v>0</v>
      </c>
      <c r="K29" s="1">
        <f t="shared" si="2"/>
        <v>0</v>
      </c>
      <c r="L29" s="1">
        <f t="shared" si="3"/>
        <v>0</v>
      </c>
      <c r="M29" s="1">
        <f t="shared" si="4"/>
        <v>0</v>
      </c>
      <c r="N29" s="1">
        <f t="shared" si="5"/>
        <v>0</v>
      </c>
      <c r="O29" s="2">
        <f t="shared" si="6"/>
        <v>0</v>
      </c>
    </row>
    <row r="30" spans="1:15" s="23" customFormat="1" ht="76.5" x14ac:dyDescent="0.2">
      <c r="A30" s="30">
        <f t="shared" si="7"/>
        <v>11</v>
      </c>
      <c r="B30" s="71" t="s">
        <v>55</v>
      </c>
      <c r="C30" s="31"/>
      <c r="D30" s="72">
        <v>69</v>
      </c>
      <c r="E30" s="72" t="s">
        <v>44</v>
      </c>
      <c r="F30" s="32"/>
      <c r="G30" s="26">
        <v>0</v>
      </c>
      <c r="H30" s="1">
        <f t="shared" si="0"/>
        <v>0</v>
      </c>
      <c r="I30" s="26">
        <v>0</v>
      </c>
      <c r="J30" s="1">
        <f t="shared" si="1"/>
        <v>0</v>
      </c>
      <c r="K30" s="1">
        <f t="shared" si="2"/>
        <v>0</v>
      </c>
      <c r="L30" s="1">
        <f t="shared" si="3"/>
        <v>0</v>
      </c>
      <c r="M30" s="1">
        <f t="shared" si="4"/>
        <v>0</v>
      </c>
      <c r="N30" s="1">
        <f t="shared" si="5"/>
        <v>0</v>
      </c>
      <c r="O30" s="2">
        <f t="shared" si="6"/>
        <v>0</v>
      </c>
    </row>
    <row r="31" spans="1:15" s="23" customFormat="1" ht="76.5" x14ac:dyDescent="0.2">
      <c r="A31" s="30">
        <f t="shared" si="7"/>
        <v>12</v>
      </c>
      <c r="B31" s="71" t="s">
        <v>56</v>
      </c>
      <c r="C31" s="31"/>
      <c r="D31" s="72">
        <v>69</v>
      </c>
      <c r="E31" s="72" t="s">
        <v>44</v>
      </c>
      <c r="F31" s="32"/>
      <c r="G31" s="26">
        <v>0</v>
      </c>
      <c r="H31" s="1">
        <f t="shared" ref="H31:H34" si="8">+ROUND(F31*G31,0)</f>
        <v>0</v>
      </c>
      <c r="I31" s="26">
        <v>0</v>
      </c>
      <c r="J31" s="1">
        <f t="shared" si="1"/>
        <v>0</v>
      </c>
      <c r="K31" s="1">
        <f t="shared" si="2"/>
        <v>0</v>
      </c>
      <c r="L31" s="1">
        <f t="shared" si="3"/>
        <v>0</v>
      </c>
      <c r="M31" s="1">
        <f t="shared" si="4"/>
        <v>0</v>
      </c>
      <c r="N31" s="1">
        <f t="shared" si="5"/>
        <v>0</v>
      </c>
      <c r="O31" s="2">
        <f t="shared" si="6"/>
        <v>0</v>
      </c>
    </row>
    <row r="32" spans="1:15" s="23" customFormat="1" ht="76.5" x14ac:dyDescent="0.2">
      <c r="A32" s="30">
        <f t="shared" si="7"/>
        <v>13</v>
      </c>
      <c r="B32" s="71" t="s">
        <v>54</v>
      </c>
      <c r="C32" s="31"/>
      <c r="D32" s="72">
        <v>9</v>
      </c>
      <c r="E32" s="72" t="s">
        <v>44</v>
      </c>
      <c r="F32" s="32"/>
      <c r="G32" s="26">
        <v>0</v>
      </c>
      <c r="H32" s="1">
        <f t="shared" si="8"/>
        <v>0</v>
      </c>
      <c r="I32" s="26">
        <v>0</v>
      </c>
      <c r="J32" s="1">
        <f t="shared" si="1"/>
        <v>0</v>
      </c>
      <c r="K32" s="1">
        <f t="shared" si="2"/>
        <v>0</v>
      </c>
      <c r="L32" s="1">
        <f t="shared" si="3"/>
        <v>0</v>
      </c>
      <c r="M32" s="1">
        <f t="shared" si="4"/>
        <v>0</v>
      </c>
      <c r="N32" s="1">
        <f t="shared" si="5"/>
        <v>0</v>
      </c>
      <c r="O32" s="2">
        <f t="shared" si="6"/>
        <v>0</v>
      </c>
    </row>
    <row r="33" spans="1:15" s="23" customFormat="1" ht="76.5" x14ac:dyDescent="0.2">
      <c r="A33" s="30">
        <f t="shared" si="7"/>
        <v>14</v>
      </c>
      <c r="B33" s="71" t="s">
        <v>55</v>
      </c>
      <c r="C33" s="31"/>
      <c r="D33" s="72">
        <v>9</v>
      </c>
      <c r="E33" s="72" t="s">
        <v>44</v>
      </c>
      <c r="F33" s="32"/>
      <c r="G33" s="26">
        <v>0</v>
      </c>
      <c r="H33" s="1">
        <f t="shared" si="8"/>
        <v>0</v>
      </c>
      <c r="I33" s="26">
        <v>0</v>
      </c>
      <c r="J33" s="1">
        <f t="shared" si="1"/>
        <v>0</v>
      </c>
      <c r="K33" s="1">
        <f t="shared" si="2"/>
        <v>0</v>
      </c>
      <c r="L33" s="1">
        <f t="shared" si="3"/>
        <v>0</v>
      </c>
      <c r="M33" s="1">
        <f t="shared" si="4"/>
        <v>0</v>
      </c>
      <c r="N33" s="1">
        <f t="shared" si="5"/>
        <v>0</v>
      </c>
      <c r="O33" s="2">
        <f t="shared" si="6"/>
        <v>0</v>
      </c>
    </row>
    <row r="34" spans="1:15" s="23" customFormat="1" ht="76.5" x14ac:dyDescent="0.2">
      <c r="A34" s="30">
        <f t="shared" si="7"/>
        <v>15</v>
      </c>
      <c r="B34" s="71" t="s">
        <v>56</v>
      </c>
      <c r="C34" s="31"/>
      <c r="D34" s="72">
        <v>9</v>
      </c>
      <c r="E34" s="72" t="s">
        <v>44</v>
      </c>
      <c r="F34" s="32"/>
      <c r="G34" s="26">
        <v>0</v>
      </c>
      <c r="H34" s="1">
        <f t="shared" si="8"/>
        <v>0</v>
      </c>
      <c r="I34" s="26">
        <v>0</v>
      </c>
      <c r="J34" s="1">
        <f t="shared" si="1"/>
        <v>0</v>
      </c>
      <c r="K34" s="1">
        <f t="shared" si="2"/>
        <v>0</v>
      </c>
      <c r="L34" s="1">
        <f t="shared" si="3"/>
        <v>0</v>
      </c>
      <c r="M34" s="1">
        <f t="shared" si="4"/>
        <v>0</v>
      </c>
      <c r="N34" s="1">
        <f t="shared" si="5"/>
        <v>0</v>
      </c>
      <c r="O34" s="2">
        <f t="shared" si="6"/>
        <v>0</v>
      </c>
    </row>
    <row r="35" spans="1:15" s="23" customFormat="1" ht="42" customHeight="1" thickBot="1" x14ac:dyDescent="0.25">
      <c r="A35" s="19"/>
      <c r="B35" s="66"/>
      <c r="C35" s="66"/>
      <c r="D35" s="66"/>
      <c r="E35" s="66"/>
      <c r="F35" s="66"/>
      <c r="G35" s="66"/>
      <c r="H35" s="66"/>
      <c r="I35" s="66"/>
      <c r="J35" s="66"/>
      <c r="K35" s="66"/>
      <c r="L35" s="66"/>
      <c r="M35" s="67" t="s">
        <v>35</v>
      </c>
      <c r="N35" s="67"/>
      <c r="O35" s="29">
        <f>SUMIF(G:G,0%,L:L)</f>
        <v>0</v>
      </c>
    </row>
    <row r="36" spans="1:15" s="23" customFormat="1" ht="39" customHeight="1" thickBot="1" x14ac:dyDescent="0.25">
      <c r="A36" s="55" t="s">
        <v>24</v>
      </c>
      <c r="B36" s="56"/>
      <c r="C36" s="56"/>
      <c r="D36" s="56"/>
      <c r="E36" s="56"/>
      <c r="F36" s="56"/>
      <c r="G36" s="56"/>
      <c r="H36" s="56"/>
      <c r="I36" s="56"/>
      <c r="J36" s="56"/>
      <c r="K36" s="56"/>
      <c r="L36" s="56"/>
      <c r="M36" s="68" t="s">
        <v>10</v>
      </c>
      <c r="N36" s="68"/>
      <c r="O36" s="4">
        <f>SUMIF(G:G,5%,L:L)</f>
        <v>0</v>
      </c>
    </row>
    <row r="37" spans="1:15" s="23" customFormat="1" ht="30" customHeight="1" x14ac:dyDescent="0.2">
      <c r="A37" s="51" t="s">
        <v>42</v>
      </c>
      <c r="B37" s="52"/>
      <c r="C37" s="52"/>
      <c r="D37" s="52"/>
      <c r="E37" s="52"/>
      <c r="F37" s="52"/>
      <c r="G37" s="52"/>
      <c r="H37" s="52"/>
      <c r="I37" s="52"/>
      <c r="J37" s="52"/>
      <c r="K37" s="52"/>
      <c r="L37" s="53"/>
      <c r="M37" s="68" t="s">
        <v>11</v>
      </c>
      <c r="N37" s="68"/>
      <c r="O37" s="4">
        <f>SUMIF(G:G,19%,L:L)</f>
        <v>0</v>
      </c>
    </row>
    <row r="38" spans="1:15" s="23" customFormat="1" ht="30" customHeight="1" x14ac:dyDescent="0.2">
      <c r="A38" s="54"/>
      <c r="B38" s="54"/>
      <c r="C38" s="54"/>
      <c r="D38" s="54"/>
      <c r="E38" s="54"/>
      <c r="F38" s="54"/>
      <c r="G38" s="54"/>
      <c r="H38" s="54"/>
      <c r="I38" s="54"/>
      <c r="J38" s="54"/>
      <c r="K38" s="54"/>
      <c r="L38" s="54"/>
      <c r="M38" s="33" t="s">
        <v>7</v>
      </c>
      <c r="N38" s="34"/>
      <c r="O38" s="5">
        <f>SUM(O35:O37)</f>
        <v>0</v>
      </c>
    </row>
    <row r="39" spans="1:15" s="23" customFormat="1" ht="30" customHeight="1" x14ac:dyDescent="0.2">
      <c r="A39" s="54"/>
      <c r="B39" s="54"/>
      <c r="C39" s="54"/>
      <c r="D39" s="54"/>
      <c r="E39" s="54"/>
      <c r="F39" s="54"/>
      <c r="G39" s="54"/>
      <c r="H39" s="54"/>
      <c r="I39" s="54"/>
      <c r="J39" s="54"/>
      <c r="K39" s="54"/>
      <c r="L39" s="54"/>
      <c r="M39" s="69" t="s">
        <v>12</v>
      </c>
      <c r="N39" s="70"/>
      <c r="O39" s="6">
        <f>ROUND(O36*5%,0)</f>
        <v>0</v>
      </c>
    </row>
    <row r="40" spans="1:15" s="23" customFormat="1" ht="30" customHeight="1" x14ac:dyDescent="0.2">
      <c r="A40" s="54"/>
      <c r="B40" s="54"/>
      <c r="C40" s="54"/>
      <c r="D40" s="54"/>
      <c r="E40" s="54"/>
      <c r="F40" s="54"/>
      <c r="G40" s="54"/>
      <c r="H40" s="54"/>
      <c r="I40" s="54"/>
      <c r="J40" s="54"/>
      <c r="K40" s="54"/>
      <c r="L40" s="54"/>
      <c r="M40" s="69" t="s">
        <v>13</v>
      </c>
      <c r="N40" s="70"/>
      <c r="O40" s="4">
        <f>ROUND(O37*19%,0)</f>
        <v>0</v>
      </c>
    </row>
    <row r="41" spans="1:15" s="23" customFormat="1" ht="30" customHeight="1" x14ac:dyDescent="0.2">
      <c r="A41" s="54"/>
      <c r="B41" s="54"/>
      <c r="C41" s="54"/>
      <c r="D41" s="54"/>
      <c r="E41" s="54"/>
      <c r="F41" s="54"/>
      <c r="G41" s="54"/>
      <c r="H41" s="54"/>
      <c r="I41" s="54"/>
      <c r="J41" s="54"/>
      <c r="K41" s="54"/>
      <c r="L41" s="54"/>
      <c r="M41" s="33" t="s">
        <v>14</v>
      </c>
      <c r="N41" s="34"/>
      <c r="O41" s="5">
        <f>SUM(O39:O40)</f>
        <v>0</v>
      </c>
    </row>
    <row r="42" spans="1:15" s="23" customFormat="1" ht="30" customHeight="1" x14ac:dyDescent="0.2">
      <c r="A42" s="54"/>
      <c r="B42" s="54"/>
      <c r="C42" s="54"/>
      <c r="D42" s="54"/>
      <c r="E42" s="54"/>
      <c r="F42" s="54"/>
      <c r="G42" s="54"/>
      <c r="H42" s="54"/>
      <c r="I42" s="54"/>
      <c r="J42" s="54"/>
      <c r="K42" s="54"/>
      <c r="L42" s="54"/>
      <c r="M42" s="37" t="s">
        <v>33</v>
      </c>
      <c r="N42" s="38"/>
      <c r="O42" s="4">
        <f>SUMIF(I:I,8%,N:N)</f>
        <v>0</v>
      </c>
    </row>
    <row r="43" spans="1:15" s="23" customFormat="1" ht="37.5" customHeight="1" x14ac:dyDescent="0.2">
      <c r="A43" s="54"/>
      <c r="B43" s="54"/>
      <c r="C43" s="54"/>
      <c r="D43" s="54"/>
      <c r="E43" s="54"/>
      <c r="F43" s="54"/>
      <c r="G43" s="54"/>
      <c r="H43" s="54"/>
      <c r="I43" s="54"/>
      <c r="J43" s="54"/>
      <c r="K43" s="54"/>
      <c r="L43" s="54"/>
      <c r="M43" s="35" t="s">
        <v>32</v>
      </c>
      <c r="N43" s="36"/>
      <c r="O43" s="5">
        <f>SUM(O42)</f>
        <v>0</v>
      </c>
    </row>
    <row r="44" spans="1:15" s="23" customFormat="1" ht="44.25" customHeight="1" x14ac:dyDescent="0.2">
      <c r="A44" s="54"/>
      <c r="B44" s="54"/>
      <c r="C44" s="54"/>
      <c r="D44" s="54"/>
      <c r="E44" s="54"/>
      <c r="F44" s="54"/>
      <c r="G44" s="54"/>
      <c r="H44" s="54"/>
      <c r="I44" s="54"/>
      <c r="J44" s="54"/>
      <c r="K44" s="54"/>
      <c r="L44" s="54"/>
      <c r="M44" s="35" t="s">
        <v>15</v>
      </c>
      <c r="N44" s="36"/>
      <c r="O44" s="5">
        <f>+O38+O41+O43</f>
        <v>0</v>
      </c>
    </row>
    <row r="47" spans="1:15" x14ac:dyDescent="0.25">
      <c r="B47" s="28"/>
      <c r="C47" s="28"/>
    </row>
    <row r="48" spans="1:15" x14ac:dyDescent="0.25">
      <c r="B48" s="64"/>
      <c r="C48" s="64"/>
    </row>
    <row r="49" spans="1:3" ht="15.75" thickBot="1" x14ac:dyDescent="0.3">
      <c r="B49" s="65"/>
      <c r="C49" s="65"/>
    </row>
    <row r="50" spans="1:3" x14ac:dyDescent="0.25">
      <c r="B50" s="58" t="s">
        <v>20</v>
      </c>
      <c r="C50" s="58"/>
    </row>
    <row r="52" spans="1:3" x14ac:dyDescent="0.25">
      <c r="A52" s="24" t="s">
        <v>43</v>
      </c>
    </row>
  </sheetData>
  <sheetProtection selectLockedCells="1"/>
  <mergeCells count="30">
    <mergeCell ref="A37:L44"/>
    <mergeCell ref="A36:L36"/>
    <mergeCell ref="A10:B10"/>
    <mergeCell ref="B50:C50"/>
    <mergeCell ref="D14:G14"/>
    <mergeCell ref="D16:G16"/>
    <mergeCell ref="F10:G10"/>
    <mergeCell ref="L10:N10"/>
    <mergeCell ref="B48:C49"/>
    <mergeCell ref="B35:L35"/>
    <mergeCell ref="M35:N35"/>
    <mergeCell ref="M36:N36"/>
    <mergeCell ref="M37:N37"/>
    <mergeCell ref="M38:N38"/>
    <mergeCell ref="M39:N39"/>
    <mergeCell ref="M40:N40"/>
    <mergeCell ref="A2:A5"/>
    <mergeCell ref="D12:G12"/>
    <mergeCell ref="A12:B16"/>
    <mergeCell ref="B2:M2"/>
    <mergeCell ref="B3:M3"/>
    <mergeCell ref="B4:M5"/>
    <mergeCell ref="M41:N41"/>
    <mergeCell ref="M44:N44"/>
    <mergeCell ref="M42:N42"/>
    <mergeCell ref="M43:N43"/>
    <mergeCell ref="N2:O2"/>
    <mergeCell ref="N3:O3"/>
    <mergeCell ref="N4:O4"/>
    <mergeCell ref="N5:O5"/>
  </mergeCells>
  <dataValidations count="1">
    <dataValidation type="whole" allowBlank="1" showInputMessage="1" showErrorMessage="1" sqref="F20:F3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G20:G34</xm:sqref>
        </x14:dataValidation>
        <x14:dataValidation type="list" allowBlank="1" showInputMessage="1" showErrorMessage="1" xr:uid="{00000000-0002-0000-0000-000002000000}">
          <x14:formula1>
            <xm:f>Hoja2!$F$7:$F$8</xm:f>
          </x14:formula1>
          <xm:sqref>I20:I34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2023-03-29T20:46:15Z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