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D:\COMPRAS\Desktop\INVITACIONES PÚBLICAS 2022\INV. U-CD-048 ELEM ELECTRÓNICOS\ANEXOS\"/>
    </mc:Choice>
  </mc:AlternateContent>
  <bookViews>
    <workbookView xWindow="0" yWindow="0" windowWidth="21600" windowHeight="8640"/>
  </bookViews>
  <sheets>
    <sheet name="Hoja1" sheetId="1" r:id="rId1"/>
    <sheet name="Hoja2" sheetId="2" r:id="rId2"/>
  </sheets>
  <definedNames>
    <definedName name="_xlnm.Print_Area" localSheetId="0">Hoja1!$A$1:$O$67</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calcChain.xml><?xml version="1.0" encoding="utf-8"?>
<calcChain xmlns="http://schemas.openxmlformats.org/spreadsheetml/2006/main">
  <c r="H49" i="1" l="1"/>
  <c r="K49" i="1" s="1"/>
  <c r="H40" i="1"/>
  <c r="O50" i="1"/>
  <c r="N49" i="1"/>
  <c r="L49" i="1"/>
  <c r="J49" i="1"/>
  <c r="N48" i="1"/>
  <c r="L48" i="1"/>
  <c r="J48" i="1"/>
  <c r="H48" i="1"/>
  <c r="M48" i="1" s="1"/>
  <c r="L47" i="1"/>
  <c r="J47" i="1"/>
  <c r="N47" i="1" s="1"/>
  <c r="H47" i="1"/>
  <c r="M47" i="1" s="1"/>
  <c r="L46" i="1"/>
  <c r="J46" i="1"/>
  <c r="N46" i="1" s="1"/>
  <c r="H46" i="1"/>
  <c r="K46" i="1" s="1"/>
  <c r="L45" i="1"/>
  <c r="J45" i="1"/>
  <c r="N45" i="1" s="1"/>
  <c r="H45" i="1"/>
  <c r="M45" i="1" s="1"/>
  <c r="N44" i="1"/>
  <c r="M44" i="1"/>
  <c r="L44" i="1"/>
  <c r="O44" i="1" s="1"/>
  <c r="K44" i="1"/>
  <c r="J44" i="1"/>
  <c r="H44" i="1"/>
  <c r="N43" i="1"/>
  <c r="O43" i="1" s="1"/>
  <c r="M43" i="1"/>
  <c r="L43" i="1"/>
  <c r="J43" i="1"/>
  <c r="H43" i="1"/>
  <c r="K43" i="1" s="1"/>
  <c r="N42" i="1"/>
  <c r="L42" i="1"/>
  <c r="J42" i="1"/>
  <c r="H42" i="1"/>
  <c r="K42" i="1" s="1"/>
  <c r="L41" i="1"/>
  <c r="J41" i="1"/>
  <c r="N41" i="1" s="1"/>
  <c r="H41" i="1"/>
  <c r="M41" i="1" s="1"/>
  <c r="M40" i="1"/>
  <c r="L40" i="1"/>
  <c r="J40" i="1"/>
  <c r="N40" i="1" s="1"/>
  <c r="K45" i="1" l="1"/>
  <c r="M49" i="1"/>
  <c r="O49" i="1" s="1"/>
  <c r="O40" i="1"/>
  <c r="O45" i="1"/>
  <c r="O47" i="1"/>
  <c r="O48" i="1"/>
  <c r="O41" i="1"/>
  <c r="M42" i="1"/>
  <c r="O42" i="1" s="1"/>
  <c r="K41" i="1"/>
  <c r="M46" i="1"/>
  <c r="O46" i="1" s="1"/>
  <c r="K48" i="1"/>
  <c r="K40" i="1"/>
  <c r="K47" i="1"/>
  <c r="L39" i="1" l="1"/>
  <c r="J39" i="1"/>
  <c r="N39" i="1" s="1"/>
  <c r="H39" i="1"/>
  <c r="M39" i="1" s="1"/>
  <c r="L38" i="1"/>
  <c r="J38" i="1"/>
  <c r="N38" i="1" s="1"/>
  <c r="H38" i="1"/>
  <c r="K38" i="1" s="1"/>
  <c r="L37" i="1"/>
  <c r="J37" i="1"/>
  <c r="N37" i="1" s="1"/>
  <c r="H37" i="1"/>
  <c r="M37" i="1" s="1"/>
  <c r="L36" i="1"/>
  <c r="J36" i="1"/>
  <c r="N36" i="1" s="1"/>
  <c r="H36" i="1"/>
  <c r="M36" i="1" s="1"/>
  <c r="L35" i="1"/>
  <c r="J35" i="1"/>
  <c r="H35" i="1"/>
  <c r="M35" i="1" s="1"/>
  <c r="L34" i="1"/>
  <c r="J34" i="1"/>
  <c r="N34" i="1" s="1"/>
  <c r="H34" i="1"/>
  <c r="M34" i="1" s="1"/>
  <c r="N33" i="1"/>
  <c r="M33" i="1"/>
  <c r="L33" i="1"/>
  <c r="J33" i="1"/>
  <c r="H33" i="1"/>
  <c r="K33" i="1" s="1"/>
  <c r="L32" i="1"/>
  <c r="J32" i="1"/>
  <c r="N32" i="1" s="1"/>
  <c r="H32" i="1"/>
  <c r="K32" i="1" s="1"/>
  <c r="L31" i="1"/>
  <c r="J31" i="1"/>
  <c r="N31" i="1" s="1"/>
  <c r="H31" i="1"/>
  <c r="M31" i="1" s="1"/>
  <c r="L30" i="1"/>
  <c r="J30" i="1"/>
  <c r="N30" i="1" s="1"/>
  <c r="H30" i="1"/>
  <c r="M30" i="1" s="1"/>
  <c r="L29" i="1"/>
  <c r="J29" i="1"/>
  <c r="N29" i="1" s="1"/>
  <c r="H29" i="1"/>
  <c r="M29" i="1" s="1"/>
  <c r="L28" i="1"/>
  <c r="J28" i="1"/>
  <c r="N28" i="1" s="1"/>
  <c r="H28" i="1"/>
  <c r="K28" i="1" s="1"/>
  <c r="L27" i="1"/>
  <c r="J27" i="1"/>
  <c r="N27" i="1" s="1"/>
  <c r="H27" i="1"/>
  <c r="M27" i="1" s="1"/>
  <c r="N26" i="1"/>
  <c r="L26" i="1"/>
  <c r="J26" i="1"/>
  <c r="H26" i="1"/>
  <c r="M26" i="1" s="1"/>
  <c r="L25" i="1"/>
  <c r="J25" i="1"/>
  <c r="N25" i="1" s="1"/>
  <c r="H25" i="1"/>
  <c r="M25" i="1" s="1"/>
  <c r="L24" i="1"/>
  <c r="J24" i="1"/>
  <c r="N24" i="1" s="1"/>
  <c r="H24" i="1"/>
  <c r="M24" i="1" s="1"/>
  <c r="O33" i="1" l="1"/>
  <c r="K35" i="1"/>
  <c r="M38" i="1"/>
  <c r="O38" i="1" s="1"/>
  <c r="K24" i="1"/>
  <c r="O24" i="1"/>
  <c r="M28" i="1"/>
  <c r="O26" i="1"/>
  <c r="O28" i="1"/>
  <c r="O39" i="1"/>
  <c r="K39" i="1"/>
  <c r="O36" i="1"/>
  <c r="O34" i="1"/>
  <c r="O29" i="1"/>
  <c r="O30" i="1"/>
  <c r="O37" i="1"/>
  <c r="O31" i="1"/>
  <c r="K37" i="1"/>
  <c r="N35" i="1"/>
  <c r="O35" i="1" s="1"/>
  <c r="K30" i="1"/>
  <c r="M32" i="1"/>
  <c r="O32" i="1" s="1"/>
  <c r="K29" i="1"/>
  <c r="K31" i="1"/>
  <c r="K36" i="1"/>
  <c r="K34" i="1"/>
  <c r="O25" i="1"/>
  <c r="O27" i="1"/>
  <c r="K25" i="1"/>
  <c r="K27" i="1"/>
  <c r="K26" i="1"/>
  <c r="L23" i="1"/>
  <c r="J23" i="1"/>
  <c r="N23" i="1" s="1"/>
  <c r="H23" i="1"/>
  <c r="L22" i="1"/>
  <c r="J22" i="1"/>
  <c r="N22" i="1" s="1"/>
  <c r="H22" i="1"/>
  <c r="M22" i="1" s="1"/>
  <c r="L21" i="1"/>
  <c r="J21" i="1"/>
  <c r="H21" i="1"/>
  <c r="M21" i="1" s="1"/>
  <c r="K23" i="1" l="1"/>
  <c r="K22" i="1"/>
  <c r="K21" i="1"/>
  <c r="N21" i="1"/>
  <c r="O21" i="1" s="1"/>
  <c r="M23" i="1"/>
  <c r="O23" i="1" s="1"/>
  <c r="O22" i="1"/>
  <c r="H20" i="1"/>
  <c r="J20" i="1"/>
  <c r="N20" i="1" s="1"/>
  <c r="L20" i="1"/>
  <c r="O51" i="1"/>
  <c r="O54" i="1" s="1"/>
  <c r="L19" i="1"/>
  <c r="K20" i="1" l="1"/>
  <c r="M20" i="1"/>
  <c r="O20" i="1" s="1"/>
  <c r="J19" i="1"/>
  <c r="N19" i="1" l="1"/>
  <c r="O57" i="1" l="1"/>
  <c r="O58" i="1" s="1"/>
  <c r="H19" i="1"/>
  <c r="K19" i="1" s="1"/>
  <c r="M19" i="1" l="1"/>
  <c r="O19" i="1" s="1"/>
  <c r="O52" i="1"/>
  <c r="O55" i="1" l="1"/>
  <c r="O56" i="1" s="1"/>
  <c r="O53" i="1"/>
  <c r="O59" i="1" l="1"/>
</calcChain>
</file>

<file path=xl/comments1.xml><?xml version="1.0" encoding="utf-8"?>
<comments xmlns="http://schemas.openxmlformats.org/spreadsheetml/2006/main">
  <authors>
    <author>MARIO CASTILLO</author>
  </authors>
  <commentList>
    <comment ref="H11" authorId="0" shapeId="0">
      <text>
        <r>
          <rPr>
            <b/>
            <sz val="9"/>
            <color indexed="81"/>
            <rFont val="Tahoma"/>
            <family val="2"/>
          </rPr>
          <t>UNIVERSIDAD DE CUNDINAMARCA: SEÑOR COTIZANTE PARA PERTENECER AL RÉGIMEN TRIBUTARIO NO RESPONSABLES DE IVA VERIFICAR LOS REQUISITOS ESTABLECIDOS POR LA NORMA ANUALMENTE. ANUALMENTE.(EN CASO DE PERTENECER A ESTE RÉGIMEN MARCA CON UNA X EN EL RECUADRO)</t>
        </r>
        <r>
          <rPr>
            <sz val="9"/>
            <color indexed="81"/>
            <rFont val="Tahoma"/>
            <family val="2"/>
          </rPr>
          <t xml:space="preserve">
</t>
        </r>
      </text>
    </comment>
    <comment ref="H13" authorId="0" shapeId="0">
      <text>
        <r>
          <rPr>
            <b/>
            <sz val="9"/>
            <color indexed="81"/>
            <rFont val="Tahoma"/>
            <family val="2"/>
          </rPr>
          <t>UNIVERSIDAD DE CUNDINAMARCA: SEÑOR COTIZANTE PARA PERTENECER AL RÉGIMEN TRIBUTARIO RESPONSABLES DE IVA VERIFICAR LOS REQUISITOS ESTABLECIDOS POR LA NORMA ANUALMENTE. (EN CASO DE PERTENECER A ESTE RÉGIMEN MARCA CON UNA X EN EL RECUADRO)</t>
        </r>
        <r>
          <rPr>
            <sz val="9"/>
            <color indexed="81"/>
            <rFont val="Tahoma"/>
            <family val="2"/>
          </rPr>
          <t xml:space="preserve">
</t>
        </r>
      </text>
    </comment>
  </commentList>
</comments>
</file>

<file path=xl/sharedStrings.xml><?xml version="1.0" encoding="utf-8"?>
<sst xmlns="http://schemas.openxmlformats.org/spreadsheetml/2006/main" count="107" uniqueCount="76">
  <si>
    <t>MACROPROCESO DE APOYO</t>
  </si>
  <si>
    <t xml:space="preserve">PROCESO GESTIÓN BIENES Y SERVICIOS </t>
  </si>
  <si>
    <t>ESPECIFICACIONES TÉCNICAS DE LOS BIENES Y/O SERVICIOS REQUERIDOS</t>
  </si>
  <si>
    <t xml:space="preserve">CANTIDAD </t>
  </si>
  <si>
    <t>VALOR UNITARIO</t>
  </si>
  <si>
    <t xml:space="preserve">VALOR  IVA </t>
  </si>
  <si>
    <t xml:space="preserve">VALOR TOTAL UNITARIO </t>
  </si>
  <si>
    <t>SUBTOTAL</t>
  </si>
  <si>
    <t>IVA</t>
  </si>
  <si>
    <t>TOTAL</t>
  </si>
  <si>
    <t>VALOR GRAVADO IVA 5%</t>
  </si>
  <si>
    <t>VALOR GRAVADO IVA 19%</t>
  </si>
  <si>
    <t>IVA 5%</t>
  </si>
  <si>
    <t>IVA 19 %</t>
  </si>
  <si>
    <t xml:space="preserve">TOTAL IVA </t>
  </si>
  <si>
    <t>TOTAL OFERTA</t>
  </si>
  <si>
    <t>NIT. Y/O C.C.</t>
  </si>
  <si>
    <t>PERSONAS NATURALES  NO RESPONSABLES DE IVA</t>
  </si>
  <si>
    <t>PERSONAS NATURALES  RESPONSABLES DE IVA</t>
  </si>
  <si>
    <t>MARCAS</t>
  </si>
  <si>
    <t xml:space="preserve">FIRMA REPRESENTANTE LEGAL Y/O PERSONA NATURAL </t>
  </si>
  <si>
    <t xml:space="preserve">COTIZANTE: </t>
  </si>
  <si>
    <t>PERSONAS JURÍDICAS</t>
  </si>
  <si>
    <t>UNIDAD DE MEDIDA</t>
  </si>
  <si>
    <t>ASPECTOS OBLIGATORIOS A TENER EN CUENTA</t>
  </si>
  <si>
    <t xml:space="preserve">PORCENTAJE DE IVA </t>
  </si>
  <si>
    <t>TIPO DE CONTRIBUYENTE
 (Seleccione una de las siguientes opciones)</t>
  </si>
  <si>
    <t>PÁGINA: 1 de 1</t>
  </si>
  <si>
    <t xml:space="preserve">ÍTEM </t>
  </si>
  <si>
    <r>
      <rPr>
        <b/>
        <sz val="10"/>
        <color theme="1"/>
        <rFont val="Arial"/>
        <family val="2"/>
      </rPr>
      <t xml:space="preserve">   </t>
    </r>
    <r>
      <rPr>
        <sz val="10"/>
        <color theme="1"/>
        <rFont val="Arial"/>
        <family val="2"/>
      </rPr>
      <t xml:space="preserve">  </t>
    </r>
    <r>
      <rPr>
        <sz val="10"/>
        <color theme="0" tint="-0.34998626667073579"/>
        <rFont val="Arial"/>
        <family val="2"/>
      </rPr>
      <t xml:space="preserve"> AÑO   /   MES   /   DÍA</t>
    </r>
  </si>
  <si>
    <t>FECHA DE ELABORACIÓN:</t>
  </si>
  <si>
    <t>32.1</t>
  </si>
  <si>
    <t>IMPUESTO NACIONAL AL CONSUMO –INC</t>
  </si>
  <si>
    <t>PORCENTAJE DE IMPUESTO NACIONAL AL CONSUMO –INC</t>
  </si>
  <si>
    <t>TOTAL IMPUESTO NACIONAL AL CONSUMO –INC</t>
  </si>
  <si>
    <t>IMPUESTO NACIONAL AL CONSUMO –INC  8%</t>
  </si>
  <si>
    <t>VALOR IMPUESTO NACIONAL AL CONSUMO –INC</t>
  </si>
  <si>
    <t>VALOR NO GRAVADO IVA 
(TARIFA 0%)</t>
  </si>
  <si>
    <t>COTIZACIÓN PARA PROCESOS DE BIENES Y/O SERVICIOS</t>
  </si>
  <si>
    <t>VERSIÓN: 2</t>
  </si>
  <si>
    <t>VIGENCIA: 2022-05-31</t>
  </si>
  <si>
    <t>CÓDIGO: ABSr125</t>
  </si>
  <si>
    <r>
      <rPr>
        <b/>
        <sz val="10"/>
        <color theme="1"/>
        <rFont val="Arial"/>
        <family val="2"/>
      </rPr>
      <t>NOTA 1:</t>
    </r>
    <r>
      <rPr>
        <sz val="10"/>
        <color theme="1"/>
        <rFont val="Arial"/>
        <family val="2"/>
      </rPr>
      <t xml:space="preserve"> Señor cotizante tenga en cuenta que es su obligación conocer y aplicar el tipo de tributo de acuerdo al bien y/o servicio a ofertar.
</t>
    </r>
    <r>
      <rPr>
        <b/>
        <sz val="10"/>
        <color theme="1"/>
        <rFont val="Arial"/>
        <family val="2"/>
      </rPr>
      <t>NOTA 2:</t>
    </r>
    <r>
      <rPr>
        <sz val="10"/>
        <color theme="1"/>
        <rFont val="Arial"/>
        <family val="2"/>
      </rPr>
      <t xml:space="preserve"> Señor cotizante recuerde que este formato se encuentra formulado y no admite valores con decimales en los precios unitarios.
</t>
    </r>
    <r>
      <rPr>
        <b/>
        <sz val="10"/>
        <color theme="1"/>
        <rFont val="Arial"/>
        <family val="2"/>
      </rPr>
      <t>NOTA 3:</t>
    </r>
    <r>
      <rPr>
        <sz val="10"/>
        <color theme="1"/>
        <rFont val="Arial"/>
        <family val="2"/>
      </rPr>
      <t xml:space="preserve"> Tenga en cuenta el “Art. 477” del estatuto tributario, donde se presenta la aclaración de bienes exentos. 
</t>
    </r>
    <r>
      <rPr>
        <b/>
        <sz val="10"/>
        <color theme="1"/>
        <rFont val="Arial"/>
        <family val="2"/>
      </rPr>
      <t>NOTA 4:</t>
    </r>
    <r>
      <rPr>
        <sz val="10"/>
        <color theme="1"/>
        <rFont val="Arial"/>
        <family val="2"/>
      </rPr>
      <t xml:space="preserve"> Tenga en cuenta el “Art. 476” del estatuto tributario,  donde se presenta la aclaración de servicios excluidos.                                                                  
</t>
    </r>
    <r>
      <rPr>
        <b/>
        <sz val="10"/>
        <color theme="1"/>
        <rFont val="Arial"/>
        <family val="2"/>
      </rPr>
      <t>NOTA 5</t>
    </r>
    <r>
      <rPr>
        <sz val="10"/>
        <color theme="1"/>
        <rFont val="Arial"/>
        <family val="2"/>
      </rPr>
      <t>: Tenga en cuenta  que lo dispuesto en los artículos 426, 512-1,</t>
    </r>
    <r>
      <rPr>
        <b/>
        <sz val="10"/>
        <color theme="1"/>
        <rFont val="Arial"/>
        <family val="2"/>
      </rPr>
      <t xml:space="preserve"> HASTA</t>
    </r>
    <r>
      <rPr>
        <sz val="10"/>
        <color theme="1"/>
        <rFont val="Arial"/>
        <family val="2"/>
      </rPr>
      <t xml:space="preserve"> 512-13 del Estatuto tributario y normas concordantes. los cuales hacen referencia</t>
    </r>
    <r>
      <rPr>
        <b/>
        <sz val="10"/>
        <color theme="1"/>
        <rFont val="Arial"/>
        <family val="2"/>
      </rPr>
      <t xml:space="preserve"> IMPUESTO NACIONAL AL CONSUMO</t>
    </r>
    <r>
      <rPr>
        <sz val="10"/>
        <color theme="1"/>
        <rFont val="Arial"/>
        <family val="2"/>
      </rPr>
      <t xml:space="preserve"> para Personas Naturales y Persona Juridicas.                                                                                                                                                                                                                                                                                                                                                                                                                                                                                  
</t>
    </r>
    <r>
      <rPr>
        <b/>
        <sz val="10"/>
        <color theme="1"/>
        <rFont val="Arial"/>
        <family val="2"/>
      </rPr>
      <t>NOTA 6:</t>
    </r>
    <r>
      <rPr>
        <sz val="10"/>
        <color theme="1"/>
        <rFont val="Arial"/>
        <family val="2"/>
      </rPr>
      <t xml:space="preserve"> Los bienes y/o servicios que se encuentren ofertados con tarifa diferencial en </t>
    </r>
    <r>
      <rPr>
        <b/>
        <sz val="10"/>
        <color theme="1"/>
        <rFont val="Arial"/>
        <family val="2"/>
      </rPr>
      <t xml:space="preserve">(IVA) </t>
    </r>
    <r>
      <rPr>
        <sz val="10"/>
        <color theme="1"/>
        <rFont val="Arial"/>
        <family val="2"/>
      </rPr>
      <t>o lo no responsables del</t>
    </r>
    <r>
      <rPr>
        <b/>
        <sz val="10"/>
        <color theme="1"/>
        <rFont val="Arial"/>
        <family val="2"/>
      </rPr>
      <t xml:space="preserve">  IMPUESTO NACIONAL AL CONSUMO </t>
    </r>
    <r>
      <rPr>
        <sz val="10"/>
        <color theme="1"/>
        <rFont val="Arial"/>
        <family val="2"/>
      </rPr>
      <t xml:space="preserve">a lo contemplado en estatuto Tributario y normas concordantes, deberán  allegar   justificación emitida por un Contador Público en los términos  Tributarios  que lo sustente. En caso de </t>
    </r>
    <r>
      <rPr>
        <b/>
        <sz val="10"/>
        <color theme="1"/>
        <rFont val="Arial"/>
        <family val="2"/>
      </rPr>
      <t>NO APORTAR</t>
    </r>
    <r>
      <rPr>
        <sz val="10"/>
        <color theme="1"/>
        <rFont val="Arial"/>
        <family val="2"/>
      </rPr>
      <t xml:space="preserve"> dicha información se establece como causal de </t>
    </r>
    <r>
      <rPr>
        <b/>
        <sz val="10"/>
        <color theme="1"/>
        <rFont val="Arial"/>
        <family val="2"/>
      </rPr>
      <t>RECHAZO</t>
    </r>
    <r>
      <rPr>
        <sz val="10"/>
        <color theme="1"/>
        <rFont val="Arial"/>
        <family val="2"/>
      </rPr>
      <t xml:space="preserve"> de la COTIZACIÓN o PROPUESTA.  
</t>
    </r>
    <r>
      <rPr>
        <b/>
        <sz val="10"/>
        <color theme="1"/>
        <rFont val="Arial"/>
        <family val="2"/>
      </rPr>
      <t>NOTA 7:</t>
    </r>
    <r>
      <rPr>
        <sz val="10"/>
        <color theme="1"/>
        <rFont val="Arial"/>
        <family val="2"/>
      </rPr>
      <t xml:space="preserve"> La validez de la cotización no podrá ser Inferior 30 días.
</t>
    </r>
    <r>
      <rPr>
        <b/>
        <sz val="10"/>
        <color theme="1"/>
        <rFont val="Arial"/>
        <family val="2"/>
      </rPr>
      <t>NOTA 8:</t>
    </r>
    <r>
      <rPr>
        <sz val="10"/>
        <color theme="1"/>
        <rFont val="Arial"/>
        <family val="2"/>
      </rPr>
      <t xml:space="preserve"> Recuerde que la forma de pago se debe sujetar a las condiciones establecidas por la Universidad de Cundinamarca para el presente proceso.
</t>
    </r>
    <r>
      <rPr>
        <b/>
        <sz val="10"/>
        <color theme="1"/>
        <rFont val="Arial"/>
        <family val="2"/>
      </rPr>
      <t>NOTA 9:</t>
    </r>
    <r>
      <rPr>
        <sz val="10"/>
        <color theme="1"/>
        <rFont val="Arial"/>
        <family val="2"/>
      </rPr>
      <t xml:space="preserve"> Verifique el término de ejecución establecido en los términos de la invitación cuantía inferior a 100 SMMLV.
</t>
    </r>
    <r>
      <rPr>
        <b/>
        <sz val="10"/>
        <color theme="1"/>
        <rFont val="Arial"/>
        <family val="2"/>
      </rPr>
      <t xml:space="preserve">NOTA 10: </t>
    </r>
    <r>
      <rPr>
        <sz val="10"/>
        <color theme="1"/>
        <rFont val="Arial"/>
        <family val="2"/>
      </rPr>
      <t>Sí el valor total de la cotización es inferior al 80% del presupuesto oficial destinado para la contratación de la presente necesidad, el cotizante deberá allegar, junto con su propuesta o dentro del término que establezca la Universidad para ello, las razones y soportes que sustentan el valor ofrecido teniendo en cuenta lo establecido en la "Guía para el manejo de ofertas artificialmente bajas en Procesos de Contratación" de Colombia Compra Eficiente. Una vez analizadas las explicaciones, la Dirección de Bienes y Servicios o quien haga sus veces, recomendará rechazar la oferta o continuar con el análisis de la misma en la evaluación de las cotizaciones. En caso de no aportar la justificacion</t>
    </r>
    <r>
      <rPr>
        <b/>
        <sz val="10"/>
        <color theme="1"/>
        <rFont val="Arial"/>
        <family val="2"/>
      </rPr>
      <t xml:space="preserve"> (ABSr132)</t>
    </r>
    <r>
      <rPr>
        <sz val="10"/>
        <color theme="1"/>
        <rFont val="Arial"/>
        <family val="2"/>
      </rPr>
      <t xml:space="preserve"> Formato publicado por la entidad, sera causal de </t>
    </r>
    <r>
      <rPr>
        <b/>
        <sz val="10"/>
        <color theme="1"/>
        <rFont val="Arial"/>
        <family val="2"/>
      </rPr>
      <t xml:space="preserve"> INCUMPLIMIENTO.</t>
    </r>
    <r>
      <rPr>
        <sz val="10"/>
        <color theme="1"/>
        <rFont val="Arial"/>
        <family val="2"/>
      </rPr>
      <t xml:space="preserve">
</t>
    </r>
    <r>
      <rPr>
        <b/>
        <sz val="10"/>
        <color theme="1"/>
        <rFont val="Arial"/>
        <family val="2"/>
      </rPr>
      <t>NOTA 11</t>
    </r>
    <r>
      <rPr>
        <sz val="10"/>
        <color theme="1"/>
        <rFont val="Arial"/>
        <family val="2"/>
      </rPr>
      <t xml:space="preserve">:Si el numero de ofertas supera las 5 cotizaciones, el porcentaje será calculado durante la evaluación de la misma y solo se analizaran aquellas justificaciones de las ofertas que estén por debajo de dicho porcentaje.
</t>
    </r>
    <r>
      <rPr>
        <b/>
        <sz val="10"/>
        <color theme="1"/>
        <rFont val="Arial"/>
        <family val="2"/>
      </rPr>
      <t xml:space="preserve">NOTA 12: </t>
    </r>
    <r>
      <rPr>
        <sz val="10"/>
        <color theme="1"/>
        <rFont val="Arial"/>
        <family val="2"/>
      </rPr>
      <t>Señor cotizante recuerde revisar los términos de la invitación cuantía inferior a 100 SMMLV en su totalidad y tener en cuenta todas las condiciones establecidas para la presentación de la oferta.</t>
    </r>
  </si>
  <si>
    <t>32.1-4.1</t>
  </si>
  <si>
    <t>UNIDAD</t>
  </si>
  <si>
    <t>Inversor 12v DC a 110v AC 3000W</t>
  </si>
  <si>
    <t>Regulador Controlador PWM de carga solar (KW1230) 12v. 30 Amp.</t>
  </si>
  <si>
    <t>Batería Kaiser 9Ahm –12voltios - modelo KB1290F2</t>
  </si>
  <si>
    <t>Sensor de detección de C02 y Gas Combustible MQ-9</t>
  </si>
  <si>
    <t>Sensor MQ-135 (de Control de Calidad de Aire)</t>
  </si>
  <si>
    <t>Sensor Barométrico BMP180</t>
  </si>
  <si>
    <t>Modulo Fotoresistencia LDR</t>
  </si>
  <si>
    <t>Sensor de precipitación FC-37 (Sensor Detector de Lluvia para Arduino)</t>
  </si>
  <si>
    <t>Sensor Radiación Solar ML8511 (Modulo Prueba de Detección Rayos Uvb)</t>
  </si>
  <si>
    <t>Sensor Temperatura Humedad Hdc1080 Gy-2 13v-hdc1080 Precisión</t>
  </si>
  <si>
    <t>Modulo SIM800L GSM/GPRS</t>
  </si>
  <si>
    <t>Modulo sim900 con antena Gsm/Gps</t>
  </si>
  <si>
    <t>Anemómetro o Transmisor de Velocidad del Viento RS485</t>
  </si>
  <si>
    <t>nodeMCU v3 Esp8266 Driver Ch340 + Cable Usb</t>
  </si>
  <si>
    <t>Panel Solar Policristalino 18V 8W</t>
  </si>
  <si>
    <t>Modulo Sensor de Color TCS3200</t>
  </si>
  <si>
    <t>Electroválvula Metálica DCFHT15 12V 1/2 PULGADA CON PRESIÓN</t>
  </si>
  <si>
    <t>ServoMotor Mg996R -Piñoteria Metálica de rotacion</t>
  </si>
  <si>
    <t>Mini Bomba de Agua Sumergible 6v</t>
  </si>
  <si>
    <t>Sensor Ultrasonido HCSR04</t>
  </si>
  <si>
    <t>Sensor óptico reflexivo QRD1114</t>
  </si>
  <si>
    <t>Motorreductor (amarillo) doble eje, caja reductora 6v 1:48 220rpm Recto</t>
  </si>
  <si>
    <t>Llantas 65mm amarilla para Seguidor de Linea</t>
  </si>
  <si>
    <t>Sensor Infrarojo QTR-5RC para Seguidor de Linea</t>
  </si>
  <si>
    <t>Módulo L298N en board puente H</t>
  </si>
  <si>
    <t>Kit para Carro Seguidor de Linea: Chasis acrilico +Llantas(2atras) +Motores(2atras) (Motorreductor POLOLU 6V 1000RPM 0,57Kg.Cm 30:1)+Rueda Loca (bola) W420 Metálica 1/2</t>
  </si>
  <si>
    <t>Juego de Mini Pinzas de Acero de 4,5/5 pulgadas 5piezas (con punta redonda, plana, larga, doblada, cortador lateral largo, extremo de corte de nariz)</t>
  </si>
  <si>
    <t>Toma Corriente Extensión Multiple de 5mts</t>
  </si>
  <si>
    <t>Protoboard 840 puntos</t>
  </si>
  <si>
    <t>Arduino Mega 2560 R3 compatible 16MHZ con Cable Usb</t>
  </si>
  <si>
    <t>Arduino Uno R3 Atmega328p con Cable Usb</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</si>
</sst>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41" formatCode="_-* #,##0_-;\-* #,##0_-;_-* &quot;-&quot;_-;_-@_-"/>
    <numFmt numFmtId="43" formatCode="_-* #,##0.00_-;\-* #,##0.00_-;_-* &quot;-&quot;??_-;_-@_-"/>
  </numFmts>
  <fonts count="29" x14ac:knownFonts="1">
    <font>
      <sz val="11"/>
      <color theme="1"/>
      <name val="Calibri"/>
      <family val="2"/>
      <scheme val="minor"/>
    </font>
    <font>
      <sz val="11"/>
      <color theme="1"/>
      <name val="Arial"/>
      <family val="2"/>
    </font>
    <font>
      <sz val="11"/>
      <color rgb="FF000000"/>
      <name val="Arial"/>
      <family val="2"/>
    </font>
    <font>
      <sz val="10"/>
      <color theme="1"/>
      <name val="Arial"/>
      <family val="2"/>
    </font>
    <font>
      <b/>
      <sz val="10"/>
      <color rgb="FF292929"/>
      <name val="Arial"/>
      <family val="2"/>
    </font>
    <font>
      <sz val="11"/>
      <color theme="1"/>
      <name val="Calibri"/>
      <family val="2"/>
      <scheme val="minor"/>
    </font>
    <font>
      <b/>
      <sz val="10"/>
      <color theme="1"/>
      <name val="Arial"/>
      <family val="2"/>
    </font>
    <font>
      <sz val="10"/>
      <color theme="0" tint="-0.34998626667073579"/>
      <name val="Arial"/>
      <family val="2"/>
    </font>
    <font>
      <b/>
      <sz val="10"/>
      <color theme="0"/>
      <name val="Arial"/>
      <family val="2"/>
    </font>
    <font>
      <b/>
      <sz val="11"/>
      <color theme="1"/>
      <name val="Arial"/>
      <family val="2"/>
    </font>
    <font>
      <sz val="9"/>
      <color indexed="81"/>
      <name val="Tahoma"/>
      <family val="2"/>
    </font>
    <font>
      <b/>
      <sz val="9"/>
      <color indexed="81"/>
      <name val="Tahoma"/>
      <family val="2"/>
    </font>
    <font>
      <sz val="10"/>
      <name val="Arial"/>
      <family val="2"/>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s>
  <fills count="36">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tint="-0.14999847407452621"/>
        <bgColor indexed="64"/>
      </patternFill>
    </fill>
  </fills>
  <borders count="30">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style="medium">
        <color indexed="64"/>
      </right>
      <top style="thin">
        <color indexed="64"/>
      </top>
      <bottom style="thin">
        <color indexed="64"/>
      </bottom>
      <diagonal/>
    </border>
    <border>
      <left/>
      <right/>
      <top style="medium">
        <color indexed="64"/>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thin">
        <color rgb="FF000000"/>
      </left>
      <right style="thin">
        <color rgb="FF000000"/>
      </right>
      <top style="thin">
        <color rgb="FF000000"/>
      </top>
      <bottom style="thin">
        <color rgb="FF000000"/>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top/>
      <bottom style="thin">
        <color indexed="64"/>
      </bottom>
      <diagonal/>
    </border>
    <border>
      <left/>
      <right style="thin">
        <color rgb="FF000000"/>
      </right>
      <top/>
      <bottom style="thin">
        <color rgb="FF000000"/>
      </bottom>
      <diagonal/>
    </border>
  </borders>
  <cellStyleXfs count="46">
    <xf numFmtId="0" fontId="0" fillId="0" borderId="0"/>
    <xf numFmtId="9" fontId="5" fillId="0" borderId="0" applyFont="0" applyFill="0" applyBorder="0" applyAlignment="0" applyProtection="0"/>
    <xf numFmtId="41"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0" fontId="13" fillId="0" borderId="0" applyNumberFormat="0" applyFill="0" applyBorder="0" applyAlignment="0" applyProtection="0"/>
    <xf numFmtId="0" fontId="14" fillId="0" borderId="19" applyNumberFormat="0" applyFill="0" applyAlignment="0" applyProtection="0"/>
    <xf numFmtId="0" fontId="15" fillId="0" borderId="20" applyNumberFormat="0" applyFill="0" applyAlignment="0" applyProtection="0"/>
    <xf numFmtId="0" fontId="16" fillId="0" borderId="21" applyNumberFormat="0" applyFill="0" applyAlignment="0" applyProtection="0"/>
    <xf numFmtId="0" fontId="16" fillId="0" borderId="0" applyNumberFormat="0" applyFill="0" applyBorder="0" applyAlignment="0" applyProtection="0"/>
    <xf numFmtId="0" fontId="17" fillId="4" borderId="0" applyNumberFormat="0" applyBorder="0" applyAlignment="0" applyProtection="0"/>
    <xf numFmtId="0" fontId="18" fillId="5" borderId="0" applyNumberFormat="0" applyBorder="0" applyAlignment="0" applyProtection="0"/>
    <xf numFmtId="0" fontId="19" fillId="6" borderId="0" applyNumberFormat="0" applyBorder="0" applyAlignment="0" applyProtection="0"/>
    <xf numFmtId="0" fontId="20" fillId="7" borderId="22" applyNumberFormat="0" applyAlignment="0" applyProtection="0"/>
    <xf numFmtId="0" fontId="21" fillId="8" borderId="23" applyNumberFormat="0" applyAlignment="0" applyProtection="0"/>
    <xf numFmtId="0" fontId="22" fillId="8" borderId="22" applyNumberFormat="0" applyAlignment="0" applyProtection="0"/>
    <xf numFmtId="0" fontId="23" fillId="0" borderId="24" applyNumberFormat="0" applyFill="0" applyAlignment="0" applyProtection="0"/>
    <xf numFmtId="0" fontId="24" fillId="9" borderId="25" applyNumberFormat="0" applyAlignment="0" applyProtection="0"/>
    <xf numFmtId="0" fontId="25" fillId="0" borderId="0" applyNumberFormat="0" applyFill="0" applyBorder="0" applyAlignment="0" applyProtection="0"/>
    <xf numFmtId="0" fontId="5" fillId="10" borderId="26" applyNumberFormat="0" applyFont="0" applyAlignment="0" applyProtection="0"/>
    <xf numFmtId="0" fontId="26" fillId="0" borderId="0" applyNumberFormat="0" applyFill="0" applyBorder="0" applyAlignment="0" applyProtection="0"/>
    <xf numFmtId="0" fontId="27" fillId="0" borderId="27" applyNumberFormat="0" applyFill="0" applyAlignment="0" applyProtection="0"/>
    <xf numFmtId="0" fontId="28" fillId="11" borderId="0" applyNumberFormat="0" applyBorder="0" applyAlignment="0" applyProtection="0"/>
    <xf numFmtId="0" fontId="5" fillId="12"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28" fillId="15" borderId="0" applyNumberFormat="0" applyBorder="0" applyAlignment="0" applyProtection="0"/>
    <xf numFmtId="0" fontId="5" fillId="16" borderId="0" applyNumberFormat="0" applyBorder="0" applyAlignment="0" applyProtection="0"/>
    <xf numFmtId="0" fontId="5" fillId="17" borderId="0" applyNumberFormat="0" applyBorder="0" applyAlignment="0" applyProtection="0"/>
    <xf numFmtId="0" fontId="5" fillId="18" borderId="0" applyNumberFormat="0" applyBorder="0" applyAlignment="0" applyProtection="0"/>
    <xf numFmtId="0" fontId="28" fillId="19" borderId="0" applyNumberFormat="0" applyBorder="0" applyAlignment="0" applyProtection="0"/>
    <xf numFmtId="0" fontId="5" fillId="20" borderId="0" applyNumberFormat="0" applyBorder="0" applyAlignment="0" applyProtection="0"/>
    <xf numFmtId="0" fontId="5" fillId="21" borderId="0" applyNumberFormat="0" applyBorder="0" applyAlignment="0" applyProtection="0"/>
    <xf numFmtId="0" fontId="5" fillId="22" borderId="0" applyNumberFormat="0" applyBorder="0" applyAlignment="0" applyProtection="0"/>
    <xf numFmtId="0" fontId="28" fillId="23" borderId="0" applyNumberFormat="0" applyBorder="0" applyAlignment="0" applyProtection="0"/>
    <xf numFmtId="0" fontId="5" fillId="24" borderId="0" applyNumberFormat="0" applyBorder="0" applyAlignment="0" applyProtection="0"/>
    <xf numFmtId="0" fontId="5" fillId="25" borderId="0" applyNumberFormat="0" applyBorder="0" applyAlignment="0" applyProtection="0"/>
    <xf numFmtId="0" fontId="5" fillId="26" borderId="0" applyNumberFormat="0" applyBorder="0" applyAlignment="0" applyProtection="0"/>
    <xf numFmtId="0" fontId="28" fillId="27" borderId="0" applyNumberFormat="0" applyBorder="0" applyAlignment="0" applyProtection="0"/>
    <xf numFmtId="0" fontId="5" fillId="28" borderId="0" applyNumberFormat="0" applyBorder="0" applyAlignment="0" applyProtection="0"/>
    <xf numFmtId="0" fontId="5" fillId="29" borderId="0" applyNumberFormat="0" applyBorder="0" applyAlignment="0" applyProtection="0"/>
    <xf numFmtId="0" fontId="5" fillId="30" borderId="0" applyNumberFormat="0" applyBorder="0" applyAlignment="0" applyProtection="0"/>
    <xf numFmtId="0" fontId="28" fillId="31" borderId="0" applyNumberFormat="0" applyBorder="0" applyAlignment="0" applyProtection="0"/>
    <xf numFmtId="0" fontId="5" fillId="32" borderId="0" applyNumberFormat="0" applyBorder="0" applyAlignment="0" applyProtection="0"/>
    <xf numFmtId="0" fontId="5" fillId="33" borderId="0" applyNumberFormat="0" applyBorder="0" applyAlignment="0" applyProtection="0"/>
    <xf numFmtId="0" fontId="5" fillId="34" borderId="0" applyNumberFormat="0" applyBorder="0" applyAlignment="0" applyProtection="0"/>
  </cellStyleXfs>
  <cellXfs count="72">
    <xf numFmtId="0" fontId="0" fillId="0" borderId="0" xfId="0"/>
    <xf numFmtId="43" fontId="3" fillId="0" borderId="1" xfId="3" applyFont="1" applyFill="1" applyBorder="1" applyAlignment="1" applyProtection="1">
      <alignment horizontal="center" vertical="center"/>
      <protection hidden="1"/>
    </xf>
    <xf numFmtId="43" fontId="3" fillId="0" borderId="1" xfId="3" applyFont="1" applyFill="1" applyBorder="1" applyAlignment="1" applyProtection="1">
      <alignment vertical="center"/>
      <protection hidden="1"/>
    </xf>
    <xf numFmtId="9" fontId="0" fillId="0" borderId="0" xfId="1" applyFont="1"/>
    <xf numFmtId="43" fontId="3" fillId="0" borderId="1" xfId="4" applyFont="1" applyBorder="1" applyProtection="1">
      <protection hidden="1"/>
    </xf>
    <xf numFmtId="43" fontId="6" fillId="0" borderId="1" xfId="4" applyFont="1" applyBorder="1" applyProtection="1">
      <protection hidden="1"/>
    </xf>
    <xf numFmtId="43" fontId="3" fillId="0" borderId="1" xfId="4" applyFont="1" applyFill="1" applyBorder="1" applyProtection="1">
      <protection hidden="1"/>
    </xf>
    <xf numFmtId="0" fontId="1" fillId="2" borderId="6" xfId="0" applyFont="1" applyFill="1" applyBorder="1" applyAlignment="1" applyProtection="1">
      <alignment horizontal="center" vertical="center" wrapText="1"/>
      <protection locked="0"/>
    </xf>
    <xf numFmtId="0" fontId="1" fillId="2" borderId="0" xfId="0" applyFont="1" applyFill="1" applyProtection="1">
      <protection locked="0"/>
    </xf>
    <xf numFmtId="0" fontId="1" fillId="2" borderId="0" xfId="0" applyFont="1" applyFill="1" applyProtection="1">
      <protection hidden="1"/>
    </xf>
    <xf numFmtId="0" fontId="1" fillId="2" borderId="0" xfId="0" applyFont="1" applyFill="1" applyAlignment="1" applyProtection="1">
      <alignment horizontal="center"/>
      <protection hidden="1"/>
    </xf>
    <xf numFmtId="0" fontId="0" fillId="2" borderId="0" xfId="0" applyFill="1" applyProtection="1">
      <protection hidden="1"/>
    </xf>
    <xf numFmtId="0" fontId="3" fillId="2" borderId="0" xfId="0" applyFont="1" applyFill="1" applyProtection="1">
      <protection hidden="1"/>
    </xf>
    <xf numFmtId="0" fontId="6" fillId="2" borderId="0" xfId="0" applyFont="1" applyFill="1" applyProtection="1">
      <protection hidden="1"/>
    </xf>
    <xf numFmtId="0" fontId="3" fillId="2" borderId="0" xfId="0" applyFont="1" applyFill="1" applyBorder="1" applyAlignment="1" applyProtection="1">
      <alignment horizontal="left"/>
      <protection hidden="1"/>
    </xf>
    <xf numFmtId="0" fontId="9" fillId="2" borderId="1" xfId="0" applyFont="1" applyFill="1" applyBorder="1" applyAlignment="1" applyProtection="1">
      <alignment vertical="center"/>
      <protection hidden="1"/>
    </xf>
    <xf numFmtId="0" fontId="9" fillId="2" borderId="3" xfId="0" applyFont="1" applyFill="1" applyBorder="1" applyAlignment="1" applyProtection="1">
      <alignment vertical="center"/>
      <protection hidden="1"/>
    </xf>
    <xf numFmtId="0" fontId="6" fillId="2" borderId="0" xfId="0" applyFont="1" applyFill="1" applyBorder="1" applyAlignment="1" applyProtection="1">
      <alignment horizontal="left"/>
      <protection hidden="1"/>
    </xf>
    <xf numFmtId="0" fontId="9" fillId="2" borderId="0" xfId="0" applyFont="1" applyFill="1" applyBorder="1" applyAlignment="1" applyProtection="1">
      <alignment horizontal="left"/>
      <protection hidden="1"/>
    </xf>
    <xf numFmtId="0" fontId="1" fillId="2" borderId="0" xfId="0" applyFont="1" applyFill="1" applyBorder="1" applyAlignment="1" applyProtection="1">
      <alignment horizontal="left"/>
      <protection hidden="1"/>
    </xf>
    <xf numFmtId="0" fontId="3" fillId="2" borderId="0" xfId="0" applyFont="1" applyFill="1" applyBorder="1" applyAlignment="1" applyProtection="1">
      <alignment horizontal="center" vertical="center"/>
      <protection hidden="1"/>
    </xf>
    <xf numFmtId="0" fontId="1" fillId="2" borderId="0" xfId="0" applyFont="1" applyFill="1" applyAlignment="1" applyProtection="1">
      <alignment horizontal="left"/>
      <protection hidden="1"/>
    </xf>
    <xf numFmtId="0" fontId="8" fillId="3" borderId="1" xfId="0" applyFont="1" applyFill="1" applyBorder="1" applyAlignment="1" applyProtection="1">
      <alignment horizontal="center" vertical="center" wrapText="1"/>
      <protection hidden="1"/>
    </xf>
    <xf numFmtId="43" fontId="8" fillId="3" borderId="1" xfId="3" applyFont="1" applyFill="1" applyBorder="1" applyAlignment="1" applyProtection="1">
      <alignment horizontal="center" vertical="center" wrapText="1"/>
      <protection hidden="1"/>
    </xf>
    <xf numFmtId="43" fontId="8" fillId="3" borderId="1" xfId="3" applyFont="1" applyFill="1" applyBorder="1" applyAlignment="1" applyProtection="1">
      <alignment horizontal="center" vertical="top" wrapText="1"/>
      <protection hidden="1"/>
    </xf>
    <xf numFmtId="0" fontId="0" fillId="2" borderId="0" xfId="0" applyFill="1" applyAlignment="1" applyProtection="1">
      <alignment vertical="center"/>
      <protection hidden="1"/>
    </xf>
    <xf numFmtId="0" fontId="3" fillId="0" borderId="2" xfId="0" applyFont="1" applyFill="1" applyBorder="1" applyAlignment="1" applyProtection="1">
      <alignment horizontal="center" vertical="center"/>
      <protection hidden="1"/>
    </xf>
    <xf numFmtId="0" fontId="3" fillId="0" borderId="0" xfId="0" applyFont="1" applyAlignment="1" applyProtection="1">
      <alignment vertical="center"/>
      <protection hidden="1"/>
    </xf>
    <xf numFmtId="0" fontId="1" fillId="2" borderId="0" xfId="0" applyFont="1" applyFill="1" applyBorder="1" applyAlignment="1" applyProtection="1">
      <alignment horizontal="center" vertical="center" wrapText="1"/>
      <protection locked="0"/>
    </xf>
    <xf numFmtId="9" fontId="0" fillId="0" borderId="0" xfId="0" applyNumberFormat="1"/>
    <xf numFmtId="0" fontId="1" fillId="0" borderId="18" xfId="0" applyFont="1" applyBorder="1" applyAlignment="1">
      <alignment horizontal="center" vertical="center" wrapText="1"/>
    </xf>
    <xf numFmtId="43" fontId="12" fillId="35" borderId="1" xfId="3" applyFont="1" applyFill="1" applyBorder="1" applyAlignment="1" applyProtection="1">
      <alignment horizontal="center" vertical="center"/>
      <protection locked="0"/>
    </xf>
    <xf numFmtId="9" fontId="3" fillId="35" borderId="1" xfId="1" applyFont="1" applyFill="1" applyBorder="1" applyAlignment="1" applyProtection="1">
      <alignment horizontal="center" vertical="center"/>
      <protection locked="0"/>
    </xf>
    <xf numFmtId="0" fontId="1" fillId="35" borderId="2" xfId="0" applyFont="1" applyFill="1" applyBorder="1" applyAlignment="1" applyProtection="1">
      <alignment horizontal="left" vertical="center" wrapText="1"/>
      <protection locked="0"/>
    </xf>
    <xf numFmtId="0" fontId="1" fillId="0" borderId="18" xfId="0" applyFont="1" applyBorder="1" applyAlignment="1">
      <alignment wrapText="1"/>
    </xf>
    <xf numFmtId="0" fontId="2" fillId="0" borderId="29" xfId="0" applyFont="1" applyBorder="1" applyAlignment="1">
      <alignment horizontal="center" vertical="center" wrapText="1"/>
    </xf>
    <xf numFmtId="0" fontId="3" fillId="0" borderId="2" xfId="0" applyFont="1" applyBorder="1" applyAlignment="1" applyProtection="1">
      <alignment horizontal="left" vertical="center" wrapText="1"/>
      <protection hidden="1"/>
    </xf>
    <xf numFmtId="0" fontId="3" fillId="0" borderId="28" xfId="0" applyFont="1" applyBorder="1" applyAlignment="1" applyProtection="1">
      <alignment horizontal="left" vertical="center" wrapText="1"/>
      <protection hidden="1"/>
    </xf>
    <xf numFmtId="0" fontId="3" fillId="0" borderId="1" xfId="0" applyFont="1" applyBorder="1" applyAlignment="1" applyProtection="1">
      <alignment horizontal="left" vertical="center" wrapText="1"/>
      <protection hidden="1"/>
    </xf>
    <xf numFmtId="0" fontId="6" fillId="2" borderId="16" xfId="0" applyFont="1" applyFill="1" applyBorder="1" applyAlignment="1" applyProtection="1">
      <alignment horizontal="center" vertical="center"/>
      <protection hidden="1"/>
    </xf>
    <xf numFmtId="0" fontId="6" fillId="2" borderId="17" xfId="0" applyFont="1" applyFill="1" applyBorder="1" applyAlignment="1" applyProtection="1">
      <alignment horizontal="center" vertical="center"/>
      <protection hidden="1"/>
    </xf>
    <xf numFmtId="0" fontId="3" fillId="2" borderId="1" xfId="0" applyFont="1" applyFill="1" applyBorder="1" applyAlignment="1" applyProtection="1">
      <alignment horizontal="left"/>
      <protection locked="0"/>
    </xf>
    <xf numFmtId="0" fontId="9" fillId="2" borderId="14" xfId="0" applyFont="1" applyFill="1" applyBorder="1" applyAlignment="1" applyProtection="1">
      <alignment horizontal="center"/>
      <protection hidden="1"/>
    </xf>
    <xf numFmtId="0" fontId="8" fillId="3" borderId="3" xfId="0" applyFont="1" applyFill="1" applyBorder="1" applyAlignment="1" applyProtection="1">
      <alignment horizontal="center" vertical="center" wrapText="1"/>
      <protection hidden="1"/>
    </xf>
    <xf numFmtId="0" fontId="8" fillId="3" borderId="4" xfId="0" applyFont="1" applyFill="1" applyBorder="1" applyAlignment="1" applyProtection="1">
      <alignment horizontal="center" vertical="center" wrapText="1"/>
      <protection hidden="1"/>
    </xf>
    <xf numFmtId="0" fontId="8" fillId="3" borderId="13" xfId="0" applyFont="1" applyFill="1" applyBorder="1" applyAlignment="1" applyProtection="1">
      <alignment horizontal="center" vertical="center" wrapText="1"/>
      <protection hidden="1"/>
    </xf>
    <xf numFmtId="0" fontId="6" fillId="2" borderId="3" xfId="0" applyFont="1" applyFill="1" applyBorder="1" applyAlignment="1" applyProtection="1">
      <alignment horizontal="center" vertical="center" wrapText="1"/>
      <protection locked="0"/>
    </xf>
    <xf numFmtId="0" fontId="6" fillId="2" borderId="5" xfId="0" applyFont="1" applyFill="1" applyBorder="1" applyAlignment="1" applyProtection="1">
      <alignment horizontal="center" vertical="center" wrapText="1"/>
      <protection locked="0"/>
    </xf>
    <xf numFmtId="0" fontId="1" fillId="2" borderId="3" xfId="0" applyFont="1" applyFill="1" applyBorder="1" applyAlignment="1" applyProtection="1">
      <alignment horizontal="center" vertical="center"/>
      <protection locked="0"/>
    </xf>
    <xf numFmtId="0" fontId="1" fillId="2" borderId="4" xfId="0" applyFont="1" applyFill="1" applyBorder="1" applyAlignment="1" applyProtection="1">
      <alignment horizontal="center" vertical="center"/>
      <protection locked="0"/>
    </xf>
    <xf numFmtId="0" fontId="1" fillId="2" borderId="5" xfId="0" applyFont="1" applyFill="1" applyBorder="1" applyAlignment="1" applyProtection="1">
      <alignment horizontal="center" vertical="center"/>
      <protection locked="0"/>
    </xf>
    <xf numFmtId="0" fontId="1" fillId="2" borderId="0" xfId="0" applyFont="1" applyFill="1" applyAlignment="1" applyProtection="1">
      <alignment horizontal="center"/>
      <protection locked="0"/>
    </xf>
    <xf numFmtId="0" fontId="1" fillId="2" borderId="15" xfId="0" applyFont="1" applyFill="1" applyBorder="1" applyAlignment="1" applyProtection="1">
      <alignment horizontal="center"/>
      <protection locked="0"/>
    </xf>
    <xf numFmtId="0" fontId="3" fillId="2" borderId="15" xfId="0" applyFont="1" applyFill="1" applyBorder="1" applyAlignment="1" applyProtection="1">
      <alignment horizontal="center" vertical="center" wrapText="1"/>
      <protection hidden="1"/>
    </xf>
    <xf numFmtId="43" fontId="3" fillId="0" borderId="1" xfId="3" applyFont="1" applyBorder="1" applyAlignment="1" applyProtection="1">
      <alignment horizontal="center" vertical="center" wrapText="1"/>
      <protection hidden="1"/>
    </xf>
    <xf numFmtId="43" fontId="6" fillId="0" borderId="3" xfId="3" applyFont="1" applyBorder="1" applyAlignment="1" applyProtection="1">
      <alignment horizontal="center" vertical="center"/>
      <protection hidden="1"/>
    </xf>
    <xf numFmtId="43" fontId="6" fillId="0" borderId="5" xfId="3" applyFont="1" applyBorder="1" applyAlignment="1" applyProtection="1">
      <alignment horizontal="center" vertical="center"/>
      <protection hidden="1"/>
    </xf>
    <xf numFmtId="43" fontId="3" fillId="0" borderId="3" xfId="3" applyFont="1" applyBorder="1" applyAlignment="1" applyProtection="1">
      <alignment horizontal="center" vertical="center"/>
      <protection hidden="1"/>
    </xf>
    <xf numFmtId="43" fontId="3" fillId="0" borderId="5" xfId="3" applyFont="1" applyBorder="1" applyAlignment="1" applyProtection="1">
      <alignment horizontal="center" vertical="center"/>
      <protection hidden="1"/>
    </xf>
    <xf numFmtId="0" fontId="2" fillId="0" borderId="1" xfId="0" applyFont="1" applyBorder="1" applyAlignment="1" applyProtection="1">
      <alignment vertical="top" wrapText="1"/>
      <protection hidden="1"/>
    </xf>
    <xf numFmtId="0" fontId="8" fillId="3" borderId="7" xfId="0" applyFont="1" applyFill="1" applyBorder="1" applyAlignment="1" applyProtection="1">
      <alignment horizontal="center" vertical="center" wrapText="1"/>
      <protection hidden="1"/>
    </xf>
    <xf numFmtId="0" fontId="8" fillId="3" borderId="8" xfId="0" applyFont="1" applyFill="1" applyBorder="1" applyAlignment="1" applyProtection="1">
      <alignment horizontal="center" vertical="center" wrapText="1"/>
      <protection hidden="1"/>
    </xf>
    <xf numFmtId="0" fontId="8" fillId="3" borderId="9" xfId="0" applyFont="1" applyFill="1" applyBorder="1" applyAlignment="1" applyProtection="1">
      <alignment horizontal="center" vertical="center" wrapText="1"/>
      <protection hidden="1"/>
    </xf>
    <xf numFmtId="0" fontId="8" fillId="3" borderId="10" xfId="0" applyFont="1" applyFill="1" applyBorder="1" applyAlignment="1" applyProtection="1">
      <alignment horizontal="center" vertical="center" wrapText="1"/>
      <protection hidden="1"/>
    </xf>
    <xf numFmtId="0" fontId="8" fillId="3" borderId="11" xfId="0" applyFont="1" applyFill="1" applyBorder="1" applyAlignment="1" applyProtection="1">
      <alignment horizontal="center" vertical="center" wrapText="1"/>
      <protection hidden="1"/>
    </xf>
    <xf numFmtId="0" fontId="8" fillId="3" borderId="12" xfId="0" applyFont="1" applyFill="1" applyBorder="1" applyAlignment="1" applyProtection="1">
      <alignment horizontal="center" vertical="center" wrapText="1"/>
      <protection hidden="1"/>
    </xf>
    <xf numFmtId="0" fontId="4" fillId="2" borderId="1" xfId="0" applyFont="1" applyFill="1" applyBorder="1" applyAlignment="1" applyProtection="1">
      <alignment horizontal="center" vertical="center" wrapText="1"/>
      <protection hidden="1"/>
    </xf>
    <xf numFmtId="43" fontId="6" fillId="0" borderId="3" xfId="3" applyFont="1" applyBorder="1" applyAlignment="1" applyProtection="1">
      <alignment horizontal="center" vertical="center" wrapText="1"/>
      <protection hidden="1"/>
    </xf>
    <xf numFmtId="43" fontId="6" fillId="0" borderId="5" xfId="3" applyFont="1" applyBorder="1" applyAlignment="1" applyProtection="1">
      <alignment horizontal="center" vertical="center" wrapText="1"/>
      <protection hidden="1"/>
    </xf>
    <xf numFmtId="43" fontId="3" fillId="0" borderId="3" xfId="3" applyFont="1" applyBorder="1" applyAlignment="1" applyProtection="1">
      <alignment horizontal="center" vertical="center" wrapText="1"/>
      <protection hidden="1"/>
    </xf>
    <xf numFmtId="43" fontId="3" fillId="0" borderId="5" xfId="3" applyFont="1" applyBorder="1" applyAlignment="1" applyProtection="1">
      <alignment horizontal="center" vertical="center" wrapText="1"/>
      <protection hidden="1"/>
    </xf>
    <xf numFmtId="0" fontId="4" fillId="0" borderId="1" xfId="0" applyFont="1" applyBorder="1" applyAlignment="1" applyProtection="1">
      <alignment horizontal="center" vertical="center" wrapText="1"/>
      <protection hidden="1"/>
    </xf>
  </cellXfs>
  <cellStyles count="46">
    <cellStyle name="20% - Énfasis1" xfId="23" builtinId="30" customBuiltin="1"/>
    <cellStyle name="20% - Énfasis2" xfId="27" builtinId="34" customBuiltin="1"/>
    <cellStyle name="20% - Énfasis3" xfId="31" builtinId="38" customBuiltin="1"/>
    <cellStyle name="20% - Énfasis4" xfId="35" builtinId="42" customBuiltin="1"/>
    <cellStyle name="20% - Énfasis5" xfId="39" builtinId="46" customBuiltin="1"/>
    <cellStyle name="20% - Énfasis6" xfId="43" builtinId="50" customBuiltin="1"/>
    <cellStyle name="40% - Énfasis1" xfId="24" builtinId="31" customBuiltin="1"/>
    <cellStyle name="40% - Énfasis2" xfId="28" builtinId="35" customBuiltin="1"/>
    <cellStyle name="40% - Énfasis3" xfId="32" builtinId="39" customBuiltin="1"/>
    <cellStyle name="40% - Énfasis4" xfId="36" builtinId="43" customBuiltin="1"/>
    <cellStyle name="40% - Énfasis5" xfId="40" builtinId="47" customBuiltin="1"/>
    <cellStyle name="40% - Énfasis6" xfId="44" builtinId="51" customBuiltin="1"/>
    <cellStyle name="60% - Énfasis1" xfId="25" builtinId="32" customBuiltin="1"/>
    <cellStyle name="60% - Énfasis2" xfId="29" builtinId="36" customBuiltin="1"/>
    <cellStyle name="60% - Énfasis3" xfId="33" builtinId="40" customBuiltin="1"/>
    <cellStyle name="60% - Énfasis4" xfId="37" builtinId="44" customBuiltin="1"/>
    <cellStyle name="60% - Énfasis5" xfId="41" builtinId="48" customBuiltin="1"/>
    <cellStyle name="60% - Énfasis6" xfId="45" builtinId="52" customBuiltin="1"/>
    <cellStyle name="Bueno" xfId="10" builtinId="26" customBuiltin="1"/>
    <cellStyle name="Cálculo" xfId="15" builtinId="22" customBuiltin="1"/>
    <cellStyle name="Celda de comprobación" xfId="17" builtinId="23" customBuiltin="1"/>
    <cellStyle name="Celda vinculada" xfId="16" builtinId="24" customBuiltin="1"/>
    <cellStyle name="Encabezado 1" xfId="6" builtinId="16" customBuiltin="1"/>
    <cellStyle name="Encabezado 4" xfId="9" builtinId="19" customBuiltin="1"/>
    <cellStyle name="Énfasis1" xfId="22" builtinId="29" customBuiltin="1"/>
    <cellStyle name="Énfasis2" xfId="26" builtinId="33" customBuiltin="1"/>
    <cellStyle name="Énfasis3" xfId="30" builtinId="37" customBuiltin="1"/>
    <cellStyle name="Énfasis4" xfId="34" builtinId="41" customBuiltin="1"/>
    <cellStyle name="Énfasis5" xfId="38" builtinId="45" customBuiltin="1"/>
    <cellStyle name="Énfasis6" xfId="42" builtinId="49" customBuiltin="1"/>
    <cellStyle name="Entrada" xfId="13" builtinId="20" customBuiltin="1"/>
    <cellStyle name="Incorrecto" xfId="11" builtinId="27" customBuiltin="1"/>
    <cellStyle name="Millares" xfId="4" builtinId="3"/>
    <cellStyle name="Millares [0] 2" xfId="2"/>
    <cellStyle name="Millares 2" xfId="3"/>
    <cellStyle name="Neutral" xfId="12" builtinId="28" customBuiltin="1"/>
    <cellStyle name="Normal" xfId="0" builtinId="0"/>
    <cellStyle name="Notas" xfId="19" builtinId="10" customBuiltin="1"/>
    <cellStyle name="Porcentaje" xfId="1" builtinId="5"/>
    <cellStyle name="Salida" xfId="14" builtinId="21" customBuiltin="1"/>
    <cellStyle name="Texto de advertencia" xfId="18" builtinId="11" customBuiltin="1"/>
    <cellStyle name="Texto explicativo" xfId="20" builtinId="53" customBuiltin="1"/>
    <cellStyle name="Título" xfId="5" builtinId="15" customBuiltin="1"/>
    <cellStyle name="Título 2" xfId="7" builtinId="17" customBuiltin="1"/>
    <cellStyle name="Título 3" xfId="8" builtinId="18" customBuiltin="1"/>
    <cellStyle name="Total" xfId="21" builtinId="25" customBuiltin="1"/>
  </cellStyles>
  <dxfs count="0"/>
  <tableStyles count="0" defaultTableStyle="TableStyleMedium2" defaultPivotStyle="PivotStyleLight16"/>
  <colors>
    <mruColors>
      <color rgb="FF00482B"/>
      <color rgb="FFFFE122"/>
      <color rgb="FF4B514E"/>
      <color rgb="FF292929"/>
      <color rgb="FF004846"/>
      <color rgb="FF00808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167090</xdr:colOff>
      <xdr:row>1</xdr:row>
      <xdr:rowOff>38210</xdr:rowOff>
    </xdr:from>
    <xdr:to>
      <xdr:col>0</xdr:col>
      <xdr:colOff>560920</xdr:colOff>
      <xdr:row>4</xdr:row>
      <xdr:rowOff>170346</xdr:rowOff>
    </xdr:to>
    <xdr:pic>
      <xdr:nvPicPr>
        <xdr:cNvPr id="6" name="Imagen 5">
          <a:extLst>
            <a:ext uri="{FF2B5EF4-FFF2-40B4-BE49-F238E27FC236}">
              <a16:creationId xmlns:a16="http://schemas.microsoft.com/office/drawing/2014/main" id="{00000000-0008-0000-00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167090" y="228710"/>
          <a:ext cx="393830" cy="745969"/>
        </a:xfrm>
        <a:prstGeom prst="rect">
          <a:avLst/>
        </a:prstGeom>
        <a:noFill/>
        <a:ln>
          <a:noFill/>
        </a:ln>
        <a:extLst>
          <a:ext uri="{53640926-AAD7-44D8-BBD7-CCE9431645EC}">
            <a14:shadowObscured xmlns:a14="http://schemas.microsoft.com/office/drawing/2010/main"/>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O67"/>
  <sheetViews>
    <sheetView tabSelected="1" topLeftCell="A11" zoomScale="80" zoomScaleNormal="80" zoomScaleSheetLayoutView="70" zoomScalePageLayoutView="55" workbookViewId="0">
      <selection activeCell="C19" sqref="C19"/>
    </sheetView>
  </sheetViews>
  <sheetFormatPr baseColWidth="10" defaultColWidth="11.42578125" defaultRowHeight="15" x14ac:dyDescent="0.25"/>
  <cols>
    <col min="1" max="1" width="10.7109375" style="9" customWidth="1"/>
    <col min="2" max="2" width="62.85546875" style="9" customWidth="1"/>
    <col min="3" max="3" width="13.42578125" style="9" customWidth="1"/>
    <col min="4" max="4" width="13.28515625" style="9" customWidth="1"/>
    <col min="5" max="5" width="17" style="9" customWidth="1"/>
    <col min="6" max="6" width="13.5703125" style="9" customWidth="1"/>
    <col min="7" max="7" width="12.85546875" style="9" customWidth="1"/>
    <col min="8" max="8" width="15" style="9" customWidth="1"/>
    <col min="9" max="9" width="20.28515625" style="9" customWidth="1"/>
    <col min="10" max="10" width="15" style="9" customWidth="1"/>
    <col min="11" max="11" width="17.85546875" style="11" customWidth="1"/>
    <col min="12" max="13" width="16.7109375" style="11" customWidth="1"/>
    <col min="14" max="14" width="14.7109375" style="11" customWidth="1"/>
    <col min="15" max="15" width="18.7109375" style="11" customWidth="1"/>
    <col min="16" max="16384" width="11.42578125" style="11"/>
  </cols>
  <sheetData>
    <row r="1" spans="1:15" x14ac:dyDescent="0.25">
      <c r="F1" s="10"/>
    </row>
    <row r="2" spans="1:15" ht="15.75" customHeight="1" x14ac:dyDescent="0.25">
      <c r="A2" s="59"/>
      <c r="B2" s="66" t="s">
        <v>0</v>
      </c>
      <c r="C2" s="66"/>
      <c r="D2" s="66"/>
      <c r="E2" s="66"/>
      <c r="F2" s="66"/>
      <c r="G2" s="66"/>
      <c r="H2" s="66"/>
      <c r="I2" s="66"/>
      <c r="J2" s="66"/>
      <c r="K2" s="66"/>
      <c r="L2" s="66"/>
      <c r="M2" s="66"/>
      <c r="N2" s="71" t="s">
        <v>41</v>
      </c>
      <c r="O2" s="71"/>
    </row>
    <row r="3" spans="1:15" ht="15.75" customHeight="1" x14ac:dyDescent="0.25">
      <c r="A3" s="59"/>
      <c r="B3" s="66" t="s">
        <v>1</v>
      </c>
      <c r="C3" s="66"/>
      <c r="D3" s="66"/>
      <c r="E3" s="66"/>
      <c r="F3" s="66"/>
      <c r="G3" s="66"/>
      <c r="H3" s="66"/>
      <c r="I3" s="66"/>
      <c r="J3" s="66"/>
      <c r="K3" s="66"/>
      <c r="L3" s="66"/>
      <c r="M3" s="66"/>
      <c r="N3" s="71" t="s">
        <v>39</v>
      </c>
      <c r="O3" s="71"/>
    </row>
    <row r="4" spans="1:15" ht="16.5" customHeight="1" x14ac:dyDescent="0.25">
      <c r="A4" s="59"/>
      <c r="B4" s="66" t="s">
        <v>38</v>
      </c>
      <c r="C4" s="66"/>
      <c r="D4" s="66"/>
      <c r="E4" s="66"/>
      <c r="F4" s="66"/>
      <c r="G4" s="66"/>
      <c r="H4" s="66"/>
      <c r="I4" s="66"/>
      <c r="J4" s="66"/>
      <c r="K4" s="66"/>
      <c r="L4" s="66"/>
      <c r="M4" s="66"/>
      <c r="N4" s="71" t="s">
        <v>40</v>
      </c>
      <c r="O4" s="71"/>
    </row>
    <row r="5" spans="1:15" ht="15" customHeight="1" x14ac:dyDescent="0.25">
      <c r="A5" s="59"/>
      <c r="B5" s="66"/>
      <c r="C5" s="66"/>
      <c r="D5" s="66"/>
      <c r="E5" s="66"/>
      <c r="F5" s="66"/>
      <c r="G5" s="66"/>
      <c r="H5" s="66"/>
      <c r="I5" s="66"/>
      <c r="J5" s="66"/>
      <c r="K5" s="66"/>
      <c r="L5" s="66"/>
      <c r="M5" s="66"/>
      <c r="N5" s="71" t="s">
        <v>27</v>
      </c>
      <c r="O5" s="71"/>
    </row>
    <row r="7" spans="1:15" x14ac:dyDescent="0.25">
      <c r="A7" s="12" t="s">
        <v>31</v>
      </c>
    </row>
    <row r="8" spans="1:15" x14ac:dyDescent="0.25">
      <c r="A8" s="13" t="s">
        <v>30</v>
      </c>
    </row>
    <row r="9" spans="1:15" ht="25.5" customHeight="1" x14ac:dyDescent="0.25">
      <c r="A9" s="41" t="s">
        <v>29</v>
      </c>
      <c r="B9" s="41"/>
      <c r="C9" s="14"/>
      <c r="E9" s="15" t="s">
        <v>21</v>
      </c>
      <c r="F9" s="46"/>
      <c r="G9" s="47"/>
      <c r="K9" s="16" t="s">
        <v>16</v>
      </c>
      <c r="L9" s="48"/>
      <c r="M9" s="49"/>
      <c r="N9" s="50"/>
    </row>
    <row r="10" spans="1:15" ht="15.75" thickBot="1" x14ac:dyDescent="0.3">
      <c r="A10" s="14"/>
      <c r="B10" s="14"/>
      <c r="C10" s="14"/>
      <c r="E10" s="17"/>
      <c r="F10" s="17"/>
      <c r="G10" s="17"/>
      <c r="K10" s="18"/>
      <c r="L10" s="19"/>
      <c r="M10" s="19"/>
      <c r="N10" s="19"/>
    </row>
    <row r="11" spans="1:15" ht="30.75" customHeight="1" thickBot="1" x14ac:dyDescent="0.3">
      <c r="A11" s="60" t="s">
        <v>26</v>
      </c>
      <c r="B11" s="61"/>
      <c r="C11" s="20"/>
      <c r="D11" s="43" t="s">
        <v>17</v>
      </c>
      <c r="E11" s="44"/>
      <c r="F11" s="44"/>
      <c r="G11" s="45"/>
      <c r="H11" s="7"/>
      <c r="I11" s="28"/>
      <c r="J11" s="28"/>
      <c r="K11" s="18"/>
    </row>
    <row r="12" spans="1:15" ht="15.75" thickBot="1" x14ac:dyDescent="0.3">
      <c r="A12" s="62"/>
      <c r="B12" s="63"/>
      <c r="C12" s="20"/>
      <c r="D12" s="21"/>
      <c r="E12" s="17"/>
      <c r="F12" s="17"/>
      <c r="G12" s="17"/>
      <c r="K12" s="18"/>
    </row>
    <row r="13" spans="1:15" ht="30" customHeight="1" thickBot="1" x14ac:dyDescent="0.3">
      <c r="A13" s="62"/>
      <c r="B13" s="63"/>
      <c r="C13" s="20"/>
      <c r="D13" s="43" t="s">
        <v>18</v>
      </c>
      <c r="E13" s="44"/>
      <c r="F13" s="44"/>
      <c r="G13" s="45"/>
      <c r="H13" s="7"/>
      <c r="I13" s="28"/>
      <c r="J13" s="28"/>
      <c r="K13" s="18"/>
    </row>
    <row r="14" spans="1:15" ht="18.75" customHeight="1" thickBot="1" x14ac:dyDescent="0.3">
      <c r="A14" s="62"/>
      <c r="B14" s="63"/>
      <c r="C14" s="20"/>
      <c r="E14" s="17"/>
      <c r="F14" s="17"/>
      <c r="G14" s="17"/>
      <c r="K14" s="18"/>
    </row>
    <row r="15" spans="1:15" ht="24" customHeight="1" thickBot="1" x14ac:dyDescent="0.3">
      <c r="A15" s="64"/>
      <c r="B15" s="65"/>
      <c r="C15" s="20"/>
      <c r="D15" s="43" t="s">
        <v>22</v>
      </c>
      <c r="E15" s="44"/>
      <c r="F15" s="44"/>
      <c r="G15" s="45"/>
      <c r="H15" s="7"/>
      <c r="I15" s="28"/>
      <c r="J15" s="28"/>
      <c r="K15" s="18"/>
      <c r="L15" s="19"/>
      <c r="M15" s="19"/>
      <c r="N15" s="19"/>
    </row>
    <row r="16" spans="1:15" x14ac:dyDescent="0.25">
      <c r="A16" s="14"/>
      <c r="B16" s="14"/>
      <c r="C16" s="14"/>
      <c r="E16" s="17"/>
      <c r="F16" s="17"/>
      <c r="G16" s="17"/>
      <c r="K16" s="18"/>
      <c r="L16" s="19"/>
      <c r="M16" s="19"/>
      <c r="N16" s="19"/>
    </row>
    <row r="18" spans="1:15" s="25" customFormat="1" ht="111.75" customHeight="1" x14ac:dyDescent="0.25">
      <c r="A18" s="22" t="s">
        <v>28</v>
      </c>
      <c r="B18" s="22" t="s">
        <v>2</v>
      </c>
      <c r="C18" s="22" t="s">
        <v>19</v>
      </c>
      <c r="D18" s="22" t="s">
        <v>3</v>
      </c>
      <c r="E18" s="22" t="s">
        <v>23</v>
      </c>
      <c r="F18" s="23" t="s">
        <v>4</v>
      </c>
      <c r="G18" s="24" t="s">
        <v>25</v>
      </c>
      <c r="H18" s="23" t="s">
        <v>5</v>
      </c>
      <c r="I18" s="23" t="s">
        <v>33</v>
      </c>
      <c r="J18" s="23" t="s">
        <v>36</v>
      </c>
      <c r="K18" s="23" t="s">
        <v>6</v>
      </c>
      <c r="L18" s="23" t="s">
        <v>7</v>
      </c>
      <c r="M18" s="23" t="s">
        <v>8</v>
      </c>
      <c r="N18" s="23" t="s">
        <v>32</v>
      </c>
      <c r="O18" s="23" t="s">
        <v>9</v>
      </c>
    </row>
    <row r="19" spans="1:15" s="25" customFormat="1" x14ac:dyDescent="0.2">
      <c r="A19" s="26">
        <v>1</v>
      </c>
      <c r="B19" s="34" t="s">
        <v>45</v>
      </c>
      <c r="C19" s="33"/>
      <c r="D19" s="30">
        <v>2</v>
      </c>
      <c r="E19" s="35" t="s">
        <v>44</v>
      </c>
      <c r="F19" s="31"/>
      <c r="G19" s="32">
        <v>0</v>
      </c>
      <c r="H19" s="1">
        <f>+ROUND(F19*G19,0)</f>
        <v>0</v>
      </c>
      <c r="I19" s="32">
        <v>0</v>
      </c>
      <c r="J19" s="1">
        <f>ROUND(F19*I19,0)</f>
        <v>0</v>
      </c>
      <c r="K19" s="1">
        <f>ROUND(F19+H19+J19,0)</f>
        <v>0</v>
      </c>
      <c r="L19" s="1">
        <f>ROUND(F19*D19,0)</f>
        <v>0</v>
      </c>
      <c r="M19" s="1">
        <f>ROUND(D19*H19,0)</f>
        <v>0</v>
      </c>
      <c r="N19" s="1">
        <f>ROUND(J19*D19,0)</f>
        <v>0</v>
      </c>
      <c r="O19" s="2">
        <f>ROUND(L19+N19+M19,0)</f>
        <v>0</v>
      </c>
    </row>
    <row r="20" spans="1:15" s="25" customFormat="1" ht="28.5" x14ac:dyDescent="0.2">
      <c r="A20" s="26">
        <v>2</v>
      </c>
      <c r="B20" s="34" t="s">
        <v>46</v>
      </c>
      <c r="C20" s="33"/>
      <c r="D20" s="30">
        <v>4</v>
      </c>
      <c r="E20" s="35" t="s">
        <v>44</v>
      </c>
      <c r="F20" s="31"/>
      <c r="G20" s="32">
        <v>0</v>
      </c>
      <c r="H20" s="1">
        <f t="shared" ref="H20" si="0">+ROUND(F20*G20,0)</f>
        <v>0</v>
      </c>
      <c r="I20" s="32">
        <v>0</v>
      </c>
      <c r="J20" s="1">
        <f t="shared" ref="J20" si="1">ROUND(F20*I20,0)</f>
        <v>0</v>
      </c>
      <c r="K20" s="1">
        <f t="shared" ref="K20" si="2">ROUND(F20+H20+J20,0)</f>
        <v>0</v>
      </c>
      <c r="L20" s="1">
        <f t="shared" ref="L20" si="3">ROUND(F20*D20,0)</f>
        <v>0</v>
      </c>
      <c r="M20" s="1">
        <f t="shared" ref="M20" si="4">ROUND(D20*H20,0)</f>
        <v>0</v>
      </c>
      <c r="N20" s="1">
        <f t="shared" ref="N20" si="5">ROUND(J20*D20,0)</f>
        <v>0</v>
      </c>
      <c r="O20" s="2">
        <f t="shared" ref="O20" si="6">ROUND(L20+N20+M20,0)</f>
        <v>0</v>
      </c>
    </row>
    <row r="21" spans="1:15" s="25" customFormat="1" x14ac:dyDescent="0.2">
      <c r="A21" s="26">
        <v>3</v>
      </c>
      <c r="B21" s="34" t="s">
        <v>47</v>
      </c>
      <c r="C21" s="33"/>
      <c r="D21" s="30">
        <v>4</v>
      </c>
      <c r="E21" s="35" t="s">
        <v>44</v>
      </c>
      <c r="F21" s="31"/>
      <c r="G21" s="32">
        <v>0</v>
      </c>
      <c r="H21" s="1">
        <f>+ROUND(F21*G21,0)</f>
        <v>0</v>
      </c>
      <c r="I21" s="32">
        <v>0</v>
      </c>
      <c r="J21" s="1">
        <f>ROUND(F21*I21,0)</f>
        <v>0</v>
      </c>
      <c r="K21" s="1">
        <f>ROUND(F21+H21+J21,0)</f>
        <v>0</v>
      </c>
      <c r="L21" s="1">
        <f>ROUND(F21*D21,0)</f>
        <v>0</v>
      </c>
      <c r="M21" s="1">
        <f>ROUND(D21*H21,0)</f>
        <v>0</v>
      </c>
      <c r="N21" s="1">
        <f>ROUND(J21*D21,0)</f>
        <v>0</v>
      </c>
      <c r="O21" s="2">
        <f>ROUND(L21+N21+M21,0)</f>
        <v>0</v>
      </c>
    </row>
    <row r="22" spans="1:15" s="25" customFormat="1" x14ac:dyDescent="0.2">
      <c r="A22" s="26">
        <v>4</v>
      </c>
      <c r="B22" s="34" t="s">
        <v>48</v>
      </c>
      <c r="C22" s="33"/>
      <c r="D22" s="30">
        <v>2</v>
      </c>
      <c r="E22" s="35" t="s">
        <v>44</v>
      </c>
      <c r="F22" s="31"/>
      <c r="G22" s="32">
        <v>0</v>
      </c>
      <c r="H22" s="1">
        <f t="shared" ref="H22" si="7">+ROUND(F22*G22,0)</f>
        <v>0</v>
      </c>
      <c r="I22" s="32">
        <v>0</v>
      </c>
      <c r="J22" s="1">
        <f t="shared" ref="J22" si="8">ROUND(F22*I22,0)</f>
        <v>0</v>
      </c>
      <c r="K22" s="1">
        <f t="shared" ref="K22" si="9">ROUND(F22+H22+J22,0)</f>
        <v>0</v>
      </c>
      <c r="L22" s="1">
        <f t="shared" ref="L22" si="10">ROUND(F22*D22,0)</f>
        <v>0</v>
      </c>
      <c r="M22" s="1">
        <f t="shared" ref="M22" si="11">ROUND(D22*H22,0)</f>
        <v>0</v>
      </c>
      <c r="N22" s="1">
        <f t="shared" ref="N22" si="12">ROUND(J22*D22,0)</f>
        <v>0</v>
      </c>
      <c r="O22" s="2">
        <f t="shared" ref="O22" si="13">ROUND(L22+N22+M22,0)</f>
        <v>0</v>
      </c>
    </row>
    <row r="23" spans="1:15" s="25" customFormat="1" x14ac:dyDescent="0.2">
      <c r="A23" s="26">
        <v>5</v>
      </c>
      <c r="B23" s="34" t="s">
        <v>49</v>
      </c>
      <c r="C23" s="33"/>
      <c r="D23" s="30">
        <v>2</v>
      </c>
      <c r="E23" s="35" t="s">
        <v>44</v>
      </c>
      <c r="F23" s="31"/>
      <c r="G23" s="32">
        <v>0</v>
      </c>
      <c r="H23" s="1">
        <f t="shared" ref="H23" si="14">+ROUND(F23*G23,0)</f>
        <v>0</v>
      </c>
      <c r="I23" s="32">
        <v>0</v>
      </c>
      <c r="J23" s="1">
        <f t="shared" ref="J23" si="15">ROUND(F23*I23,0)</f>
        <v>0</v>
      </c>
      <c r="K23" s="1">
        <f t="shared" ref="K23" si="16">ROUND(F23+H23+J23,0)</f>
        <v>0</v>
      </c>
      <c r="L23" s="1">
        <f t="shared" ref="L23" si="17">ROUND(F23*D23,0)</f>
        <v>0</v>
      </c>
      <c r="M23" s="1">
        <f t="shared" ref="M23" si="18">ROUND(D23*H23,0)</f>
        <v>0</v>
      </c>
      <c r="N23" s="1">
        <f t="shared" ref="N23" si="19">ROUND(J23*D23,0)</f>
        <v>0</v>
      </c>
      <c r="O23" s="2">
        <f t="shared" ref="O23" si="20">ROUND(L23+N23+M23,0)</f>
        <v>0</v>
      </c>
    </row>
    <row r="24" spans="1:15" s="25" customFormat="1" x14ac:dyDescent="0.2">
      <c r="A24" s="26">
        <v>6</v>
      </c>
      <c r="B24" s="34" t="s">
        <v>50</v>
      </c>
      <c r="C24" s="33"/>
      <c r="D24" s="30">
        <v>2</v>
      </c>
      <c r="E24" s="35" t="s">
        <v>44</v>
      </c>
      <c r="F24" s="31"/>
      <c r="G24" s="32">
        <v>0</v>
      </c>
      <c r="H24" s="1">
        <f>+ROUND(F24*G24,0)</f>
        <v>0</v>
      </c>
      <c r="I24" s="32">
        <v>0</v>
      </c>
      <c r="J24" s="1">
        <f>ROUND(F24*I24,0)</f>
        <v>0</v>
      </c>
      <c r="K24" s="1">
        <f>ROUND(F24+H24+J24,0)</f>
        <v>0</v>
      </c>
      <c r="L24" s="1">
        <f>ROUND(F24*D24,0)</f>
        <v>0</v>
      </c>
      <c r="M24" s="1">
        <f>ROUND(D24*H24,0)</f>
        <v>0</v>
      </c>
      <c r="N24" s="1">
        <f>ROUND(J24*D24,0)</f>
        <v>0</v>
      </c>
      <c r="O24" s="2">
        <f>ROUND(L24+N24+M24,0)</f>
        <v>0</v>
      </c>
    </row>
    <row r="25" spans="1:15" s="25" customFormat="1" x14ac:dyDescent="0.2">
      <c r="A25" s="26">
        <v>7</v>
      </c>
      <c r="B25" s="34" t="s">
        <v>51</v>
      </c>
      <c r="C25" s="33"/>
      <c r="D25" s="30">
        <v>6</v>
      </c>
      <c r="E25" s="35" t="s">
        <v>44</v>
      </c>
      <c r="F25" s="31"/>
      <c r="G25" s="32">
        <v>0</v>
      </c>
      <c r="H25" s="1">
        <f t="shared" ref="H25" si="21">+ROUND(F25*G25,0)</f>
        <v>0</v>
      </c>
      <c r="I25" s="32">
        <v>0</v>
      </c>
      <c r="J25" s="1">
        <f t="shared" ref="J25" si="22">ROUND(F25*I25,0)</f>
        <v>0</v>
      </c>
      <c r="K25" s="1">
        <f t="shared" ref="K25" si="23">ROUND(F25+H25+J25,0)</f>
        <v>0</v>
      </c>
      <c r="L25" s="1">
        <f t="shared" ref="L25" si="24">ROUND(F25*D25,0)</f>
        <v>0</v>
      </c>
      <c r="M25" s="1">
        <f t="shared" ref="M25" si="25">ROUND(D25*H25,0)</f>
        <v>0</v>
      </c>
      <c r="N25" s="1">
        <f t="shared" ref="N25" si="26">ROUND(J25*D25,0)</f>
        <v>0</v>
      </c>
      <c r="O25" s="2">
        <f t="shared" ref="O25" si="27">ROUND(L25+N25+M25,0)</f>
        <v>0</v>
      </c>
    </row>
    <row r="26" spans="1:15" s="25" customFormat="1" ht="28.5" x14ac:dyDescent="0.2">
      <c r="A26" s="26">
        <v>8</v>
      </c>
      <c r="B26" s="34" t="s">
        <v>52</v>
      </c>
      <c r="C26" s="33"/>
      <c r="D26" s="30">
        <v>2</v>
      </c>
      <c r="E26" s="35" t="s">
        <v>44</v>
      </c>
      <c r="F26" s="31"/>
      <c r="G26" s="32">
        <v>0</v>
      </c>
      <c r="H26" s="1">
        <f>+ROUND(F26*G26,0)</f>
        <v>0</v>
      </c>
      <c r="I26" s="32">
        <v>0</v>
      </c>
      <c r="J26" s="1">
        <f>ROUND(F26*I26,0)</f>
        <v>0</v>
      </c>
      <c r="K26" s="1">
        <f>ROUND(F26+H26+J26,0)</f>
        <v>0</v>
      </c>
      <c r="L26" s="1">
        <f>ROUND(F26*D26,0)</f>
        <v>0</v>
      </c>
      <c r="M26" s="1">
        <f>ROUND(D26*H26,0)</f>
        <v>0</v>
      </c>
      <c r="N26" s="1">
        <f>ROUND(J26*D26,0)</f>
        <v>0</v>
      </c>
      <c r="O26" s="2">
        <f>ROUND(L26+N26+M26,0)</f>
        <v>0</v>
      </c>
    </row>
    <row r="27" spans="1:15" s="25" customFormat="1" ht="28.5" x14ac:dyDescent="0.2">
      <c r="A27" s="26">
        <v>9</v>
      </c>
      <c r="B27" s="34" t="s">
        <v>53</v>
      </c>
      <c r="C27" s="33"/>
      <c r="D27" s="30">
        <v>2</v>
      </c>
      <c r="E27" s="35" t="s">
        <v>44</v>
      </c>
      <c r="F27" s="31"/>
      <c r="G27" s="32">
        <v>0</v>
      </c>
      <c r="H27" s="1">
        <f t="shared" ref="H27:H28" si="28">+ROUND(F27*G27,0)</f>
        <v>0</v>
      </c>
      <c r="I27" s="32">
        <v>0</v>
      </c>
      <c r="J27" s="1">
        <f t="shared" ref="J27:J28" si="29">ROUND(F27*I27,0)</f>
        <v>0</v>
      </c>
      <c r="K27" s="1">
        <f t="shared" ref="K27:K28" si="30">ROUND(F27+H27+J27,0)</f>
        <v>0</v>
      </c>
      <c r="L27" s="1">
        <f t="shared" ref="L27:L28" si="31">ROUND(F27*D27,0)</f>
        <v>0</v>
      </c>
      <c r="M27" s="1">
        <f t="shared" ref="M27:M28" si="32">ROUND(D27*H27,0)</f>
        <v>0</v>
      </c>
      <c r="N27" s="1">
        <f t="shared" ref="N27:N28" si="33">ROUND(J27*D27,0)</f>
        <v>0</v>
      </c>
      <c r="O27" s="2">
        <f t="shared" ref="O27:O28" si="34">ROUND(L27+N27+M27,0)</f>
        <v>0</v>
      </c>
    </row>
    <row r="28" spans="1:15" s="25" customFormat="1" ht="28.5" x14ac:dyDescent="0.2">
      <c r="A28" s="26">
        <v>10</v>
      </c>
      <c r="B28" s="34" t="s">
        <v>54</v>
      </c>
      <c r="C28" s="33"/>
      <c r="D28" s="30">
        <v>2</v>
      </c>
      <c r="E28" s="35" t="s">
        <v>44</v>
      </c>
      <c r="F28" s="31"/>
      <c r="G28" s="32">
        <v>0</v>
      </c>
      <c r="H28" s="1">
        <f t="shared" si="28"/>
        <v>0</v>
      </c>
      <c r="I28" s="32">
        <v>0</v>
      </c>
      <c r="J28" s="1">
        <f t="shared" si="29"/>
        <v>0</v>
      </c>
      <c r="K28" s="1">
        <f t="shared" si="30"/>
        <v>0</v>
      </c>
      <c r="L28" s="1">
        <f t="shared" si="31"/>
        <v>0</v>
      </c>
      <c r="M28" s="1">
        <f t="shared" si="32"/>
        <v>0</v>
      </c>
      <c r="N28" s="1">
        <f t="shared" si="33"/>
        <v>0</v>
      </c>
      <c r="O28" s="2">
        <f t="shared" si="34"/>
        <v>0</v>
      </c>
    </row>
    <row r="29" spans="1:15" s="25" customFormat="1" x14ac:dyDescent="0.2">
      <c r="A29" s="26">
        <v>11</v>
      </c>
      <c r="B29" s="34" t="s">
        <v>55</v>
      </c>
      <c r="C29" s="33"/>
      <c r="D29" s="30">
        <v>2</v>
      </c>
      <c r="E29" s="35" t="s">
        <v>44</v>
      </c>
      <c r="F29" s="31"/>
      <c r="G29" s="32">
        <v>0</v>
      </c>
      <c r="H29" s="1">
        <f>+ROUND(F29*G29,0)</f>
        <v>0</v>
      </c>
      <c r="I29" s="32">
        <v>0</v>
      </c>
      <c r="J29" s="1">
        <f>ROUND(F29*I29,0)</f>
        <v>0</v>
      </c>
      <c r="K29" s="1">
        <f>ROUND(F29+H29+J29,0)</f>
        <v>0</v>
      </c>
      <c r="L29" s="1">
        <f>ROUND(F29*D29,0)</f>
        <v>0</v>
      </c>
      <c r="M29" s="1">
        <f>ROUND(D29*H29,0)</f>
        <v>0</v>
      </c>
      <c r="N29" s="1">
        <f>ROUND(J29*D29,0)</f>
        <v>0</v>
      </c>
      <c r="O29" s="2">
        <f>ROUND(L29+N29+M29,0)</f>
        <v>0</v>
      </c>
    </row>
    <row r="30" spans="1:15" s="25" customFormat="1" x14ac:dyDescent="0.2">
      <c r="A30" s="26">
        <v>12</v>
      </c>
      <c r="B30" s="34" t="s">
        <v>56</v>
      </c>
      <c r="C30" s="33"/>
      <c r="D30" s="30">
        <v>2</v>
      </c>
      <c r="E30" s="35" t="s">
        <v>44</v>
      </c>
      <c r="F30" s="31"/>
      <c r="G30" s="32">
        <v>0</v>
      </c>
      <c r="H30" s="1">
        <f t="shared" ref="H30" si="35">+ROUND(F30*G30,0)</f>
        <v>0</v>
      </c>
      <c r="I30" s="32">
        <v>0</v>
      </c>
      <c r="J30" s="1">
        <f t="shared" ref="J30" si="36">ROUND(F30*I30,0)</f>
        <v>0</v>
      </c>
      <c r="K30" s="1">
        <f t="shared" ref="K30" si="37">ROUND(F30+H30+J30,0)</f>
        <v>0</v>
      </c>
      <c r="L30" s="1">
        <f t="shared" ref="L30" si="38">ROUND(F30*D30,0)</f>
        <v>0</v>
      </c>
      <c r="M30" s="1">
        <f t="shared" ref="M30" si="39">ROUND(D30*H30,0)</f>
        <v>0</v>
      </c>
      <c r="N30" s="1">
        <f t="shared" ref="N30" si="40">ROUND(J30*D30,0)</f>
        <v>0</v>
      </c>
      <c r="O30" s="2">
        <f t="shared" ref="O30" si="41">ROUND(L30+N30+M30,0)</f>
        <v>0</v>
      </c>
    </row>
    <row r="31" spans="1:15" s="25" customFormat="1" x14ac:dyDescent="0.2">
      <c r="A31" s="26">
        <v>13</v>
      </c>
      <c r="B31" s="34" t="s">
        <v>57</v>
      </c>
      <c r="C31" s="33"/>
      <c r="D31" s="30">
        <v>2</v>
      </c>
      <c r="E31" s="35" t="s">
        <v>44</v>
      </c>
      <c r="F31" s="31"/>
      <c r="G31" s="32">
        <v>0</v>
      </c>
      <c r="H31" s="1">
        <f>+ROUND(F31*G31,0)</f>
        <v>0</v>
      </c>
      <c r="I31" s="32">
        <v>0</v>
      </c>
      <c r="J31" s="1">
        <f>ROUND(F31*I31,0)</f>
        <v>0</v>
      </c>
      <c r="K31" s="1">
        <f>ROUND(F31+H31+J31,0)</f>
        <v>0</v>
      </c>
      <c r="L31" s="1">
        <f>ROUND(F31*D31,0)</f>
        <v>0</v>
      </c>
      <c r="M31" s="1">
        <f>ROUND(D31*H31,0)</f>
        <v>0</v>
      </c>
      <c r="N31" s="1">
        <f>ROUND(J31*D31,0)</f>
        <v>0</v>
      </c>
      <c r="O31" s="2">
        <f>ROUND(L31+N31+M31,0)</f>
        <v>0</v>
      </c>
    </row>
    <row r="32" spans="1:15" s="25" customFormat="1" x14ac:dyDescent="0.2">
      <c r="A32" s="26">
        <v>14</v>
      </c>
      <c r="B32" s="34" t="s">
        <v>58</v>
      </c>
      <c r="C32" s="33"/>
      <c r="D32" s="30">
        <v>2</v>
      </c>
      <c r="E32" s="35" t="s">
        <v>44</v>
      </c>
      <c r="F32" s="31"/>
      <c r="G32" s="32">
        <v>0</v>
      </c>
      <c r="H32" s="1">
        <f t="shared" ref="H32:H33" si="42">+ROUND(F32*G32,0)</f>
        <v>0</v>
      </c>
      <c r="I32" s="32">
        <v>0</v>
      </c>
      <c r="J32" s="1">
        <f t="shared" ref="J32:J33" si="43">ROUND(F32*I32,0)</f>
        <v>0</v>
      </c>
      <c r="K32" s="1">
        <f t="shared" ref="K32:K33" si="44">ROUND(F32+H32+J32,0)</f>
        <v>0</v>
      </c>
      <c r="L32" s="1">
        <f t="shared" ref="L32:L33" si="45">ROUND(F32*D32,0)</f>
        <v>0</v>
      </c>
      <c r="M32" s="1">
        <f t="shared" ref="M32:M33" si="46">ROUND(D32*H32,0)</f>
        <v>0</v>
      </c>
      <c r="N32" s="1">
        <f t="shared" ref="N32:N33" si="47">ROUND(J32*D32,0)</f>
        <v>0</v>
      </c>
      <c r="O32" s="2">
        <f t="shared" ref="O32:O33" si="48">ROUND(L32+N32+M32,0)</f>
        <v>0</v>
      </c>
    </row>
    <row r="33" spans="1:15" s="25" customFormat="1" x14ac:dyDescent="0.2">
      <c r="A33" s="26">
        <v>15</v>
      </c>
      <c r="B33" s="34" t="s">
        <v>59</v>
      </c>
      <c r="C33" s="33"/>
      <c r="D33" s="30">
        <v>2</v>
      </c>
      <c r="E33" s="35" t="s">
        <v>44</v>
      </c>
      <c r="F33" s="31"/>
      <c r="G33" s="32">
        <v>0</v>
      </c>
      <c r="H33" s="1">
        <f t="shared" si="42"/>
        <v>0</v>
      </c>
      <c r="I33" s="32">
        <v>0</v>
      </c>
      <c r="J33" s="1">
        <f t="shared" si="43"/>
        <v>0</v>
      </c>
      <c r="K33" s="1">
        <f t="shared" si="44"/>
        <v>0</v>
      </c>
      <c r="L33" s="1">
        <f t="shared" si="45"/>
        <v>0</v>
      </c>
      <c r="M33" s="1">
        <f t="shared" si="46"/>
        <v>0</v>
      </c>
      <c r="N33" s="1">
        <f t="shared" si="47"/>
        <v>0</v>
      </c>
      <c r="O33" s="2">
        <f t="shared" si="48"/>
        <v>0</v>
      </c>
    </row>
    <row r="34" spans="1:15" s="25" customFormat="1" x14ac:dyDescent="0.2">
      <c r="A34" s="26">
        <v>16</v>
      </c>
      <c r="B34" s="34" t="s">
        <v>60</v>
      </c>
      <c r="C34" s="33"/>
      <c r="D34" s="30">
        <v>2</v>
      </c>
      <c r="E34" s="35" t="s">
        <v>44</v>
      </c>
      <c r="F34" s="31"/>
      <c r="G34" s="32">
        <v>0</v>
      </c>
      <c r="H34" s="1">
        <f>+ROUND(F34*G34,0)</f>
        <v>0</v>
      </c>
      <c r="I34" s="32">
        <v>0</v>
      </c>
      <c r="J34" s="1">
        <f>ROUND(F34*I34,0)</f>
        <v>0</v>
      </c>
      <c r="K34" s="1">
        <f>ROUND(F34+H34+J34,0)</f>
        <v>0</v>
      </c>
      <c r="L34" s="1">
        <f>ROUND(F34*D34,0)</f>
        <v>0</v>
      </c>
      <c r="M34" s="1">
        <f>ROUND(D34*H34,0)</f>
        <v>0</v>
      </c>
      <c r="N34" s="1">
        <f>ROUND(J34*D34,0)</f>
        <v>0</v>
      </c>
      <c r="O34" s="2">
        <f>ROUND(L34+N34+M34,0)</f>
        <v>0</v>
      </c>
    </row>
    <row r="35" spans="1:15" s="25" customFormat="1" ht="28.5" x14ac:dyDescent="0.2">
      <c r="A35" s="26">
        <v>17</v>
      </c>
      <c r="B35" s="34" t="s">
        <v>61</v>
      </c>
      <c r="C35" s="33"/>
      <c r="D35" s="30">
        <v>2</v>
      </c>
      <c r="E35" s="35" t="s">
        <v>44</v>
      </c>
      <c r="F35" s="31"/>
      <c r="G35" s="32">
        <v>0</v>
      </c>
      <c r="H35" s="1">
        <f t="shared" ref="H35" si="49">+ROUND(F35*G35,0)</f>
        <v>0</v>
      </c>
      <c r="I35" s="32">
        <v>0</v>
      </c>
      <c r="J35" s="1">
        <f t="shared" ref="J35" si="50">ROUND(F35*I35,0)</f>
        <v>0</v>
      </c>
      <c r="K35" s="1">
        <f t="shared" ref="K35" si="51">ROUND(F35+H35+J35,0)</f>
        <v>0</v>
      </c>
      <c r="L35" s="1">
        <f t="shared" ref="L35" si="52">ROUND(F35*D35,0)</f>
        <v>0</v>
      </c>
      <c r="M35" s="1">
        <f t="shared" ref="M35" si="53">ROUND(D35*H35,0)</f>
        <v>0</v>
      </c>
      <c r="N35" s="1">
        <f t="shared" ref="N35" si="54">ROUND(J35*D35,0)</f>
        <v>0</v>
      </c>
      <c r="O35" s="2">
        <f t="shared" ref="O35" si="55">ROUND(L35+N35+M35,0)</f>
        <v>0</v>
      </c>
    </row>
    <row r="36" spans="1:15" s="25" customFormat="1" x14ac:dyDescent="0.2">
      <c r="A36" s="26">
        <v>18</v>
      </c>
      <c r="B36" s="34" t="s">
        <v>62</v>
      </c>
      <c r="C36" s="33"/>
      <c r="D36" s="30">
        <v>10</v>
      </c>
      <c r="E36" s="35" t="s">
        <v>44</v>
      </c>
      <c r="F36" s="31"/>
      <c r="G36" s="32">
        <v>0</v>
      </c>
      <c r="H36" s="1">
        <f>+ROUND(F36*G36,0)</f>
        <v>0</v>
      </c>
      <c r="I36" s="32">
        <v>0</v>
      </c>
      <c r="J36" s="1">
        <f>ROUND(F36*I36,0)</f>
        <v>0</v>
      </c>
      <c r="K36" s="1">
        <f>ROUND(F36+H36+J36,0)</f>
        <v>0</v>
      </c>
      <c r="L36" s="1">
        <f>ROUND(F36*D36,0)</f>
        <v>0</v>
      </c>
      <c r="M36" s="1">
        <f>ROUND(D36*H36,0)</f>
        <v>0</v>
      </c>
      <c r="N36" s="1">
        <f>ROUND(J36*D36,0)</f>
        <v>0</v>
      </c>
      <c r="O36" s="2">
        <f>ROUND(L36+N36+M36,0)</f>
        <v>0</v>
      </c>
    </row>
    <row r="37" spans="1:15" s="25" customFormat="1" x14ac:dyDescent="0.2">
      <c r="A37" s="26">
        <v>19</v>
      </c>
      <c r="B37" s="34" t="s">
        <v>63</v>
      </c>
      <c r="C37" s="33"/>
      <c r="D37" s="30">
        <v>2</v>
      </c>
      <c r="E37" s="35" t="s">
        <v>44</v>
      </c>
      <c r="F37" s="31"/>
      <c r="G37" s="32">
        <v>0</v>
      </c>
      <c r="H37" s="1">
        <f t="shared" ref="H37:H38" si="56">+ROUND(F37*G37,0)</f>
        <v>0</v>
      </c>
      <c r="I37" s="32">
        <v>0</v>
      </c>
      <c r="J37" s="1">
        <f t="shared" ref="J37:J38" si="57">ROUND(F37*I37,0)</f>
        <v>0</v>
      </c>
      <c r="K37" s="1">
        <f t="shared" ref="K37:K38" si="58">ROUND(F37+H37+J37,0)</f>
        <v>0</v>
      </c>
      <c r="L37" s="1">
        <f t="shared" ref="L37:L38" si="59">ROUND(F37*D37,0)</f>
        <v>0</v>
      </c>
      <c r="M37" s="1">
        <f t="shared" ref="M37:M38" si="60">ROUND(D37*H37,0)</f>
        <v>0</v>
      </c>
      <c r="N37" s="1">
        <f t="shared" ref="N37:N38" si="61">ROUND(J37*D37,0)</f>
        <v>0</v>
      </c>
      <c r="O37" s="2">
        <f t="shared" ref="O37:O38" si="62">ROUND(L37+N37+M37,0)</f>
        <v>0</v>
      </c>
    </row>
    <row r="38" spans="1:15" s="25" customFormat="1" x14ac:dyDescent="0.2">
      <c r="A38" s="26">
        <v>20</v>
      </c>
      <c r="B38" s="34" t="s">
        <v>64</v>
      </c>
      <c r="C38" s="33"/>
      <c r="D38" s="30">
        <v>16</v>
      </c>
      <c r="E38" s="35" t="s">
        <v>44</v>
      </c>
      <c r="F38" s="31"/>
      <c r="G38" s="32">
        <v>0</v>
      </c>
      <c r="H38" s="1">
        <f t="shared" si="56"/>
        <v>0</v>
      </c>
      <c r="I38" s="32">
        <v>0</v>
      </c>
      <c r="J38" s="1">
        <f t="shared" si="57"/>
        <v>0</v>
      </c>
      <c r="K38" s="1">
        <f t="shared" si="58"/>
        <v>0</v>
      </c>
      <c r="L38" s="1">
        <f t="shared" si="59"/>
        <v>0</v>
      </c>
      <c r="M38" s="1">
        <f t="shared" si="60"/>
        <v>0</v>
      </c>
      <c r="N38" s="1">
        <f t="shared" si="61"/>
        <v>0</v>
      </c>
      <c r="O38" s="2">
        <f t="shared" si="62"/>
        <v>0</v>
      </c>
    </row>
    <row r="39" spans="1:15" s="25" customFormat="1" x14ac:dyDescent="0.2">
      <c r="A39" s="26">
        <v>21</v>
      </c>
      <c r="B39" s="34" t="s">
        <v>65</v>
      </c>
      <c r="C39" s="33"/>
      <c r="D39" s="30">
        <v>6</v>
      </c>
      <c r="E39" s="35" t="s">
        <v>44</v>
      </c>
      <c r="F39" s="31"/>
      <c r="G39" s="32">
        <v>0</v>
      </c>
      <c r="H39" s="1">
        <f t="shared" ref="H39" si="63">+ROUND(F39*G39,0)</f>
        <v>0</v>
      </c>
      <c r="I39" s="32">
        <v>0</v>
      </c>
      <c r="J39" s="1">
        <f t="shared" ref="J39" si="64">ROUND(F39*I39,0)</f>
        <v>0</v>
      </c>
      <c r="K39" s="1">
        <f t="shared" ref="K39" si="65">ROUND(F39+H39+J39,0)</f>
        <v>0</v>
      </c>
      <c r="L39" s="1">
        <f t="shared" ref="L39" si="66">ROUND(F39*D39,0)</f>
        <v>0</v>
      </c>
      <c r="M39" s="1">
        <f t="shared" ref="M39" si="67">ROUND(D39*H39,0)</f>
        <v>0</v>
      </c>
      <c r="N39" s="1">
        <f t="shared" ref="N39" si="68">ROUND(J39*D39,0)</f>
        <v>0</v>
      </c>
      <c r="O39" s="2">
        <f t="shared" ref="O39" si="69">ROUND(L39+N39+M39,0)</f>
        <v>0</v>
      </c>
    </row>
    <row r="40" spans="1:15" s="25" customFormat="1" ht="28.5" x14ac:dyDescent="0.2">
      <c r="A40" s="26">
        <v>22</v>
      </c>
      <c r="B40" s="34" t="s">
        <v>66</v>
      </c>
      <c r="C40" s="33"/>
      <c r="D40" s="30">
        <v>7</v>
      </c>
      <c r="E40" s="35" t="s">
        <v>44</v>
      </c>
      <c r="F40" s="31"/>
      <c r="G40" s="32">
        <v>0</v>
      </c>
      <c r="H40" s="1">
        <f>+ROUND(F40*G40,0)</f>
        <v>0</v>
      </c>
      <c r="I40" s="32">
        <v>0</v>
      </c>
      <c r="J40" s="1">
        <f>ROUND(F40*I40,0)</f>
        <v>0</v>
      </c>
      <c r="K40" s="1">
        <f>ROUND(F40+H40+J40,0)</f>
        <v>0</v>
      </c>
      <c r="L40" s="1">
        <f>ROUND(F40*D40,0)</f>
        <v>0</v>
      </c>
      <c r="M40" s="1">
        <f>ROUND(D40*H40,0)</f>
        <v>0</v>
      </c>
      <c r="N40" s="1">
        <f>ROUND(J40*D40,0)</f>
        <v>0</v>
      </c>
      <c r="O40" s="2">
        <f>ROUND(L40+N40+M40,0)</f>
        <v>0</v>
      </c>
    </row>
    <row r="41" spans="1:15" s="25" customFormat="1" x14ac:dyDescent="0.2">
      <c r="A41" s="26">
        <v>23</v>
      </c>
      <c r="B41" s="34" t="s">
        <v>67</v>
      </c>
      <c r="C41" s="33"/>
      <c r="D41" s="30">
        <v>6</v>
      </c>
      <c r="E41" s="35" t="s">
        <v>44</v>
      </c>
      <c r="F41" s="31"/>
      <c r="G41" s="32">
        <v>0</v>
      </c>
      <c r="H41" s="1">
        <f t="shared" ref="H41" si="70">+ROUND(F41*G41,0)</f>
        <v>0</v>
      </c>
      <c r="I41" s="32">
        <v>0</v>
      </c>
      <c r="J41" s="1">
        <f t="shared" ref="J41" si="71">ROUND(F41*I41,0)</f>
        <v>0</v>
      </c>
      <c r="K41" s="1">
        <f t="shared" ref="K41" si="72">ROUND(F41+H41+J41,0)</f>
        <v>0</v>
      </c>
      <c r="L41" s="1">
        <f t="shared" ref="L41" si="73">ROUND(F41*D41,0)</f>
        <v>0</v>
      </c>
      <c r="M41" s="1">
        <f t="shared" ref="M41" si="74">ROUND(D41*H41,0)</f>
        <v>0</v>
      </c>
      <c r="N41" s="1">
        <f t="shared" ref="N41" si="75">ROUND(J41*D41,0)</f>
        <v>0</v>
      </c>
      <c r="O41" s="2">
        <f t="shared" ref="O41" si="76">ROUND(L41+N41+M41,0)</f>
        <v>0</v>
      </c>
    </row>
    <row r="42" spans="1:15" s="25" customFormat="1" x14ac:dyDescent="0.2">
      <c r="A42" s="26">
        <v>24</v>
      </c>
      <c r="B42" s="34" t="s">
        <v>68</v>
      </c>
      <c r="C42" s="33"/>
      <c r="D42" s="30">
        <v>5</v>
      </c>
      <c r="E42" s="35" t="s">
        <v>44</v>
      </c>
      <c r="F42" s="31"/>
      <c r="G42" s="32">
        <v>0</v>
      </c>
      <c r="H42" s="1">
        <f>+ROUND(F42*G42,0)</f>
        <v>0</v>
      </c>
      <c r="I42" s="32">
        <v>0</v>
      </c>
      <c r="J42" s="1">
        <f>ROUND(F42*I42,0)</f>
        <v>0</v>
      </c>
      <c r="K42" s="1">
        <f>ROUND(F42+H42+J42,0)</f>
        <v>0</v>
      </c>
      <c r="L42" s="1">
        <f>ROUND(F42*D42,0)</f>
        <v>0</v>
      </c>
      <c r="M42" s="1">
        <f>ROUND(D42*H42,0)</f>
        <v>0</v>
      </c>
      <c r="N42" s="1">
        <f>ROUND(J42*D42,0)</f>
        <v>0</v>
      </c>
      <c r="O42" s="2">
        <f>ROUND(L42+N42+M42,0)</f>
        <v>0</v>
      </c>
    </row>
    <row r="43" spans="1:15" s="25" customFormat="1" x14ac:dyDescent="0.2">
      <c r="A43" s="26">
        <v>25</v>
      </c>
      <c r="B43" s="34" t="s">
        <v>69</v>
      </c>
      <c r="C43" s="33"/>
      <c r="D43" s="30">
        <v>11</v>
      </c>
      <c r="E43" s="35" t="s">
        <v>44</v>
      </c>
      <c r="F43" s="31"/>
      <c r="G43" s="32">
        <v>0</v>
      </c>
      <c r="H43" s="1">
        <f t="shared" ref="H43:H44" si="77">+ROUND(F43*G43,0)</f>
        <v>0</v>
      </c>
      <c r="I43" s="32">
        <v>0</v>
      </c>
      <c r="J43" s="1">
        <f t="shared" ref="J43:J44" si="78">ROUND(F43*I43,0)</f>
        <v>0</v>
      </c>
      <c r="K43" s="1">
        <f t="shared" ref="K43:K44" si="79">ROUND(F43+H43+J43,0)</f>
        <v>0</v>
      </c>
      <c r="L43" s="1">
        <f t="shared" ref="L43:L44" si="80">ROUND(F43*D43,0)</f>
        <v>0</v>
      </c>
      <c r="M43" s="1">
        <f t="shared" ref="M43:M44" si="81">ROUND(D43*H43,0)</f>
        <v>0</v>
      </c>
      <c r="N43" s="1">
        <f t="shared" ref="N43:N44" si="82">ROUND(J43*D43,0)</f>
        <v>0</v>
      </c>
      <c r="O43" s="2">
        <f t="shared" ref="O43:O44" si="83">ROUND(L43+N43+M43,0)</f>
        <v>0</v>
      </c>
    </row>
    <row r="44" spans="1:15" s="25" customFormat="1" ht="57" x14ac:dyDescent="0.2">
      <c r="A44" s="26">
        <v>26</v>
      </c>
      <c r="B44" s="34" t="s">
        <v>70</v>
      </c>
      <c r="C44" s="33"/>
      <c r="D44" s="30">
        <v>8</v>
      </c>
      <c r="E44" s="35" t="s">
        <v>44</v>
      </c>
      <c r="F44" s="31"/>
      <c r="G44" s="32">
        <v>0</v>
      </c>
      <c r="H44" s="1">
        <f t="shared" si="77"/>
        <v>0</v>
      </c>
      <c r="I44" s="32">
        <v>0</v>
      </c>
      <c r="J44" s="1">
        <f t="shared" si="78"/>
        <v>0</v>
      </c>
      <c r="K44" s="1">
        <f t="shared" si="79"/>
        <v>0</v>
      </c>
      <c r="L44" s="1">
        <f t="shared" si="80"/>
        <v>0</v>
      </c>
      <c r="M44" s="1">
        <f t="shared" si="81"/>
        <v>0</v>
      </c>
      <c r="N44" s="1">
        <f t="shared" si="82"/>
        <v>0</v>
      </c>
      <c r="O44" s="2">
        <f t="shared" si="83"/>
        <v>0</v>
      </c>
    </row>
    <row r="45" spans="1:15" s="25" customFormat="1" ht="42.75" x14ac:dyDescent="0.2">
      <c r="A45" s="26">
        <v>27</v>
      </c>
      <c r="B45" s="34" t="s">
        <v>71</v>
      </c>
      <c r="C45" s="33"/>
      <c r="D45" s="30">
        <v>10</v>
      </c>
      <c r="E45" s="35" t="s">
        <v>44</v>
      </c>
      <c r="F45" s="31"/>
      <c r="G45" s="32">
        <v>0</v>
      </c>
      <c r="H45" s="1">
        <f>+ROUND(F45*G45,0)</f>
        <v>0</v>
      </c>
      <c r="I45" s="32">
        <v>0</v>
      </c>
      <c r="J45" s="1">
        <f>ROUND(F45*I45,0)</f>
        <v>0</v>
      </c>
      <c r="K45" s="1">
        <f>ROUND(F45+H45+J45,0)</f>
        <v>0</v>
      </c>
      <c r="L45" s="1">
        <f>ROUND(F45*D45,0)</f>
        <v>0</v>
      </c>
      <c r="M45" s="1">
        <f>ROUND(D45*H45,0)</f>
        <v>0</v>
      </c>
      <c r="N45" s="1">
        <f>ROUND(J45*D45,0)</f>
        <v>0</v>
      </c>
      <c r="O45" s="2">
        <f>ROUND(L45+N45+M45,0)</f>
        <v>0</v>
      </c>
    </row>
    <row r="46" spans="1:15" s="25" customFormat="1" x14ac:dyDescent="0.2">
      <c r="A46" s="26">
        <v>28</v>
      </c>
      <c r="B46" s="34" t="s">
        <v>72</v>
      </c>
      <c r="C46" s="33"/>
      <c r="D46" s="30">
        <v>6</v>
      </c>
      <c r="E46" s="35" t="s">
        <v>44</v>
      </c>
      <c r="F46" s="31"/>
      <c r="G46" s="32">
        <v>0</v>
      </c>
      <c r="H46" s="1">
        <f t="shared" ref="H46" si="84">+ROUND(F46*G46,0)</f>
        <v>0</v>
      </c>
      <c r="I46" s="32">
        <v>0</v>
      </c>
      <c r="J46" s="1">
        <f t="shared" ref="J46" si="85">ROUND(F46*I46,0)</f>
        <v>0</v>
      </c>
      <c r="K46" s="1">
        <f t="shared" ref="K46" si="86">ROUND(F46+H46+J46,0)</f>
        <v>0</v>
      </c>
      <c r="L46" s="1">
        <f t="shared" ref="L46" si="87">ROUND(F46*D46,0)</f>
        <v>0</v>
      </c>
      <c r="M46" s="1">
        <f t="shared" ref="M46" si="88">ROUND(D46*H46,0)</f>
        <v>0</v>
      </c>
      <c r="N46" s="1">
        <f t="shared" ref="N46" si="89">ROUND(J46*D46,0)</f>
        <v>0</v>
      </c>
      <c r="O46" s="2">
        <f t="shared" ref="O46" si="90">ROUND(L46+N46+M46,0)</f>
        <v>0</v>
      </c>
    </row>
    <row r="47" spans="1:15" s="25" customFormat="1" x14ac:dyDescent="0.2">
      <c r="A47" s="26">
        <v>29</v>
      </c>
      <c r="B47" s="34" t="s">
        <v>73</v>
      </c>
      <c r="C47" s="33"/>
      <c r="D47" s="30">
        <v>10</v>
      </c>
      <c r="E47" s="35" t="s">
        <v>44</v>
      </c>
      <c r="F47" s="31"/>
      <c r="G47" s="32">
        <v>0</v>
      </c>
      <c r="H47" s="1">
        <f>+ROUND(F47*G47,0)</f>
        <v>0</v>
      </c>
      <c r="I47" s="32">
        <v>0</v>
      </c>
      <c r="J47" s="1">
        <f>ROUND(F47*I47,0)</f>
        <v>0</v>
      </c>
      <c r="K47" s="1">
        <f>ROUND(F47+H47+J47,0)</f>
        <v>0</v>
      </c>
      <c r="L47" s="1">
        <f>ROUND(F47*D47,0)</f>
        <v>0</v>
      </c>
      <c r="M47" s="1">
        <f>ROUND(D47*H47,0)</f>
        <v>0</v>
      </c>
      <c r="N47" s="1">
        <f>ROUND(J47*D47,0)</f>
        <v>0</v>
      </c>
      <c r="O47" s="2">
        <f>ROUND(L47+N47+M47,0)</f>
        <v>0</v>
      </c>
    </row>
    <row r="48" spans="1:15" s="25" customFormat="1" x14ac:dyDescent="0.2">
      <c r="A48" s="26">
        <v>30</v>
      </c>
      <c r="B48" s="34" t="s">
        <v>74</v>
      </c>
      <c r="C48" s="33"/>
      <c r="D48" s="30">
        <v>6</v>
      </c>
      <c r="E48" s="35" t="s">
        <v>44</v>
      </c>
      <c r="F48" s="31"/>
      <c r="G48" s="32">
        <v>0</v>
      </c>
      <c r="H48" s="1">
        <f t="shared" ref="H48:H49" si="91">+ROUND(F48*G48,0)</f>
        <v>0</v>
      </c>
      <c r="I48" s="32">
        <v>0</v>
      </c>
      <c r="J48" s="1">
        <f t="shared" ref="J48:J49" si="92">ROUND(F48*I48,0)</f>
        <v>0</v>
      </c>
      <c r="K48" s="1">
        <f t="shared" ref="K48:K49" si="93">ROUND(F48+H48+J48,0)</f>
        <v>0</v>
      </c>
      <c r="L48" s="1">
        <f t="shared" ref="L48:L49" si="94">ROUND(F48*D48,0)</f>
        <v>0</v>
      </c>
      <c r="M48" s="1">
        <f t="shared" ref="M48:M49" si="95">ROUND(D48*H48,0)</f>
        <v>0</v>
      </c>
      <c r="N48" s="1">
        <f t="shared" ref="N48:N49" si="96">ROUND(J48*D48,0)</f>
        <v>0</v>
      </c>
      <c r="O48" s="2">
        <f t="shared" ref="O48:O49" si="97">ROUND(L48+N48+M48,0)</f>
        <v>0</v>
      </c>
    </row>
    <row r="49" spans="1:15" s="25" customFormat="1" x14ac:dyDescent="0.2">
      <c r="A49" s="26">
        <v>31</v>
      </c>
      <c r="B49" s="34" t="s">
        <v>75</v>
      </c>
      <c r="C49" s="33"/>
      <c r="D49" s="30">
        <v>5</v>
      </c>
      <c r="E49" s="35" t="s">
        <v>44</v>
      </c>
      <c r="F49" s="31"/>
      <c r="G49" s="32">
        <v>0</v>
      </c>
      <c r="H49" s="1">
        <f t="shared" si="91"/>
        <v>0</v>
      </c>
      <c r="I49" s="32">
        <v>0</v>
      </c>
      <c r="J49" s="1">
        <f t="shared" si="92"/>
        <v>0</v>
      </c>
      <c r="K49" s="1">
        <f t="shared" si="93"/>
        <v>0</v>
      </c>
      <c r="L49" s="1">
        <f t="shared" si="94"/>
        <v>0</v>
      </c>
      <c r="M49" s="1">
        <f t="shared" si="95"/>
        <v>0</v>
      </c>
      <c r="N49" s="1">
        <f t="shared" si="96"/>
        <v>0</v>
      </c>
      <c r="O49" s="2">
        <f t="shared" si="97"/>
        <v>0</v>
      </c>
    </row>
    <row r="50" spans="1:15" s="25" customFormat="1" ht="42" customHeight="1" thickBot="1" x14ac:dyDescent="0.25">
      <c r="A50" s="20"/>
      <c r="B50" s="53"/>
      <c r="C50" s="53"/>
      <c r="D50" s="53"/>
      <c r="E50" s="53"/>
      <c r="F50" s="53"/>
      <c r="G50" s="53"/>
      <c r="H50" s="53"/>
      <c r="I50" s="53"/>
      <c r="J50" s="53"/>
      <c r="K50" s="53"/>
      <c r="L50" s="53"/>
      <c r="M50" s="54" t="s">
        <v>37</v>
      </c>
      <c r="N50" s="54"/>
      <c r="O50" s="4">
        <f>SUMIF(G:G,0%,L:L)</f>
        <v>0</v>
      </c>
    </row>
    <row r="51" spans="1:15" s="25" customFormat="1" ht="39" customHeight="1" thickBot="1" x14ac:dyDescent="0.25">
      <c r="A51" s="39" t="s">
        <v>24</v>
      </c>
      <c r="B51" s="40"/>
      <c r="C51" s="40"/>
      <c r="D51" s="40"/>
      <c r="E51" s="40"/>
      <c r="F51" s="40"/>
      <c r="G51" s="40"/>
      <c r="H51" s="40"/>
      <c r="I51" s="40"/>
      <c r="J51" s="40"/>
      <c r="K51" s="40"/>
      <c r="L51" s="40"/>
      <c r="M51" s="54" t="s">
        <v>10</v>
      </c>
      <c r="N51" s="54"/>
      <c r="O51" s="4">
        <f>SUMIF(G:G,5%,L:L)</f>
        <v>0</v>
      </c>
    </row>
    <row r="52" spans="1:15" s="25" customFormat="1" ht="30" customHeight="1" x14ac:dyDescent="0.2">
      <c r="A52" s="36" t="s">
        <v>42</v>
      </c>
      <c r="B52" s="36"/>
      <c r="C52" s="36"/>
      <c r="D52" s="36"/>
      <c r="E52" s="36"/>
      <c r="F52" s="36"/>
      <c r="G52" s="36"/>
      <c r="H52" s="36"/>
      <c r="I52" s="36"/>
      <c r="J52" s="36"/>
      <c r="K52" s="36"/>
      <c r="L52" s="37"/>
      <c r="M52" s="54" t="s">
        <v>11</v>
      </c>
      <c r="N52" s="54"/>
      <c r="O52" s="4">
        <f>SUMIF(G:G,19%,L:L)</f>
        <v>0</v>
      </c>
    </row>
    <row r="53" spans="1:15" s="25" customFormat="1" ht="30" customHeight="1" x14ac:dyDescent="0.2">
      <c r="A53" s="38"/>
      <c r="B53" s="38"/>
      <c r="C53" s="38"/>
      <c r="D53" s="38"/>
      <c r="E53" s="38"/>
      <c r="F53" s="38"/>
      <c r="G53" s="38"/>
      <c r="H53" s="38"/>
      <c r="I53" s="38"/>
      <c r="J53" s="38"/>
      <c r="K53" s="38"/>
      <c r="L53" s="38"/>
      <c r="M53" s="55" t="s">
        <v>7</v>
      </c>
      <c r="N53" s="56"/>
      <c r="O53" s="5">
        <f>SUM(O50:O52)</f>
        <v>0</v>
      </c>
    </row>
    <row r="54" spans="1:15" s="25" customFormat="1" ht="30" customHeight="1" x14ac:dyDescent="0.2">
      <c r="A54" s="38"/>
      <c r="B54" s="38"/>
      <c r="C54" s="38"/>
      <c r="D54" s="38"/>
      <c r="E54" s="38"/>
      <c r="F54" s="38"/>
      <c r="G54" s="38"/>
      <c r="H54" s="38"/>
      <c r="I54" s="38"/>
      <c r="J54" s="38"/>
      <c r="K54" s="38"/>
      <c r="L54" s="38"/>
      <c r="M54" s="57" t="s">
        <v>12</v>
      </c>
      <c r="N54" s="58"/>
      <c r="O54" s="6">
        <f>ROUND(O51*5%,0)</f>
        <v>0</v>
      </c>
    </row>
    <row r="55" spans="1:15" s="25" customFormat="1" ht="30" customHeight="1" x14ac:dyDescent="0.2">
      <c r="A55" s="38"/>
      <c r="B55" s="38"/>
      <c r="C55" s="38"/>
      <c r="D55" s="38"/>
      <c r="E55" s="38"/>
      <c r="F55" s="38"/>
      <c r="G55" s="38"/>
      <c r="H55" s="38"/>
      <c r="I55" s="38"/>
      <c r="J55" s="38"/>
      <c r="K55" s="38"/>
      <c r="L55" s="38"/>
      <c r="M55" s="57" t="s">
        <v>13</v>
      </c>
      <c r="N55" s="58"/>
      <c r="O55" s="4">
        <f>ROUND(O52*19%,0)</f>
        <v>0</v>
      </c>
    </row>
    <row r="56" spans="1:15" s="25" customFormat="1" ht="30" customHeight="1" x14ac:dyDescent="0.2">
      <c r="A56" s="38"/>
      <c r="B56" s="38"/>
      <c r="C56" s="38"/>
      <c r="D56" s="38"/>
      <c r="E56" s="38"/>
      <c r="F56" s="38"/>
      <c r="G56" s="38"/>
      <c r="H56" s="38"/>
      <c r="I56" s="38"/>
      <c r="J56" s="38"/>
      <c r="K56" s="38"/>
      <c r="L56" s="38"/>
      <c r="M56" s="55" t="s">
        <v>14</v>
      </c>
      <c r="N56" s="56"/>
      <c r="O56" s="5">
        <f>SUM(O54:O55)</f>
        <v>0</v>
      </c>
    </row>
    <row r="57" spans="1:15" s="25" customFormat="1" ht="30" customHeight="1" x14ac:dyDescent="0.2">
      <c r="A57" s="38"/>
      <c r="B57" s="38"/>
      <c r="C57" s="38"/>
      <c r="D57" s="38"/>
      <c r="E57" s="38"/>
      <c r="F57" s="38"/>
      <c r="G57" s="38"/>
      <c r="H57" s="38"/>
      <c r="I57" s="38"/>
      <c r="J57" s="38"/>
      <c r="K57" s="38"/>
      <c r="L57" s="38"/>
      <c r="M57" s="69" t="s">
        <v>35</v>
      </c>
      <c r="N57" s="70"/>
      <c r="O57" s="4">
        <f>ROUND(SUM(N19:N20),0)</f>
        <v>0</v>
      </c>
    </row>
    <row r="58" spans="1:15" s="25" customFormat="1" ht="42" customHeight="1" x14ac:dyDescent="0.2">
      <c r="A58" s="38"/>
      <c r="B58" s="38"/>
      <c r="C58" s="38"/>
      <c r="D58" s="38"/>
      <c r="E58" s="38"/>
      <c r="F58" s="38"/>
      <c r="G58" s="38"/>
      <c r="H58" s="38"/>
      <c r="I58" s="38"/>
      <c r="J58" s="38"/>
      <c r="K58" s="38"/>
      <c r="L58" s="38"/>
      <c r="M58" s="67" t="s">
        <v>34</v>
      </c>
      <c r="N58" s="68"/>
      <c r="O58" s="5">
        <f>SUM(O57)</f>
        <v>0</v>
      </c>
    </row>
    <row r="59" spans="1:15" s="25" customFormat="1" ht="30" customHeight="1" x14ac:dyDescent="0.2">
      <c r="A59" s="38"/>
      <c r="B59" s="38"/>
      <c r="C59" s="38"/>
      <c r="D59" s="38"/>
      <c r="E59" s="38"/>
      <c r="F59" s="38"/>
      <c r="G59" s="38"/>
      <c r="H59" s="38"/>
      <c r="I59" s="38"/>
      <c r="J59" s="38"/>
      <c r="K59" s="38"/>
      <c r="L59" s="38"/>
      <c r="M59" s="67" t="s">
        <v>15</v>
      </c>
      <c r="N59" s="68"/>
      <c r="O59" s="5">
        <f>+O53+O56+O58</f>
        <v>0</v>
      </c>
    </row>
    <row r="62" spans="1:15" x14ac:dyDescent="0.25">
      <c r="B62" s="8"/>
      <c r="C62" s="8"/>
    </row>
    <row r="63" spans="1:15" x14ac:dyDescent="0.25">
      <c r="B63" s="51"/>
      <c r="C63" s="51"/>
    </row>
    <row r="64" spans="1:15" ht="15.75" thickBot="1" x14ac:dyDescent="0.3">
      <c r="B64" s="52"/>
      <c r="C64" s="52"/>
    </row>
    <row r="65" spans="1:3" x14ac:dyDescent="0.25">
      <c r="B65" s="42" t="s">
        <v>20</v>
      </c>
      <c r="C65" s="42"/>
    </row>
    <row r="67" spans="1:3" x14ac:dyDescent="0.25">
      <c r="A67" s="27" t="s">
        <v>43</v>
      </c>
    </row>
  </sheetData>
  <sheetProtection algorithmName="SHA-512" hashValue="NydYB5MYeehmQPBIaONDB2uIK3DH2lKYMvsm3lSJKlU7Ad33Ve6hHFPq2/as8iaev/jUG/PRppoz6D3r1rofFQ==" saltValue="2utlKRh1+6ML2RJ8OQzf6A==" spinCount="100000" sheet="1" selectLockedCells="1"/>
  <mergeCells count="30">
    <mergeCell ref="M56:N56"/>
    <mergeCell ref="M59:N59"/>
    <mergeCell ref="M57:N57"/>
    <mergeCell ref="M58:N58"/>
    <mergeCell ref="N2:O2"/>
    <mergeCell ref="N3:O3"/>
    <mergeCell ref="N4:O4"/>
    <mergeCell ref="N5:O5"/>
    <mergeCell ref="A2:A5"/>
    <mergeCell ref="D11:G11"/>
    <mergeCell ref="A11:B15"/>
    <mergeCell ref="B2:M2"/>
    <mergeCell ref="B3:M3"/>
    <mergeCell ref="B4:M5"/>
    <mergeCell ref="A52:L59"/>
    <mergeCell ref="A51:L51"/>
    <mergeCell ref="A9:B9"/>
    <mergeCell ref="B65:C65"/>
    <mergeCell ref="D13:G13"/>
    <mergeCell ref="D15:G15"/>
    <mergeCell ref="F9:G9"/>
    <mergeCell ref="L9:N9"/>
    <mergeCell ref="B63:C64"/>
    <mergeCell ref="B50:L50"/>
    <mergeCell ref="M50:N50"/>
    <mergeCell ref="M51:N51"/>
    <mergeCell ref="M52:N52"/>
    <mergeCell ref="M53:N53"/>
    <mergeCell ref="M54:N54"/>
    <mergeCell ref="M55:N55"/>
  </mergeCells>
  <dataValidations count="1">
    <dataValidation type="whole" allowBlank="1" showInputMessage="1" showErrorMessage="1" sqref="F19:F49">
      <formula1>0</formula1>
      <formula2>100000000</formula2>
    </dataValidation>
  </dataValidations>
  <pageMargins left="0.7" right="0.7" top="0.75" bottom="0.75" header="0.3" footer="0.3"/>
  <pageSetup paperSize="5" scale="51" orientation="landscape" r:id="rId1"/>
  <colBreaks count="1" manualBreakCount="1">
    <brk id="15" max="41" man="1"/>
  </colBreaks>
  <drawing r:id="rId2"/>
  <legacyDrawing r:id="rId3"/>
  <extLst>
    <ext xmlns:x14="http://schemas.microsoft.com/office/spreadsheetml/2009/9/main" uri="{CCE6A557-97BC-4b89-ADB6-D9C93CAAB3DF}">
      <x14:dataValidations xmlns:xm="http://schemas.microsoft.com/office/excel/2006/main" count="2">
        <x14:dataValidation type="list" allowBlank="1" showInputMessage="1" showErrorMessage="1">
          <x14:formula1>
            <xm:f>Hoja2!$D$7:$D$9</xm:f>
          </x14:formula1>
          <xm:sqref>G19:G49</xm:sqref>
        </x14:dataValidation>
        <x14:dataValidation type="list" allowBlank="1" showInputMessage="1" showErrorMessage="1">
          <x14:formula1>
            <xm:f>Hoja2!$F$7:$F$8</xm:f>
          </x14:formula1>
          <xm:sqref>I19:I49</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D7:F10"/>
  <sheetViews>
    <sheetView workbookViewId="0">
      <selection activeCell="F9" sqref="F9"/>
    </sheetView>
  </sheetViews>
  <sheetFormatPr baseColWidth="10" defaultRowHeight="15" x14ac:dyDescent="0.25"/>
  <sheetData>
    <row r="7" spans="4:6" x14ac:dyDescent="0.25">
      <c r="D7" s="3">
        <v>0</v>
      </c>
      <c r="F7" s="29">
        <v>0.08</v>
      </c>
    </row>
    <row r="8" spans="4:6" x14ac:dyDescent="0.25">
      <c r="D8" s="3">
        <v>0.05</v>
      </c>
      <c r="F8" s="3">
        <v>0</v>
      </c>
    </row>
    <row r="9" spans="4:6" x14ac:dyDescent="0.25">
      <c r="D9" s="3">
        <v>0.19</v>
      </c>
    </row>
    <row r="10" spans="4:6" x14ac:dyDescent="0.25">
      <c r="D10" s="3"/>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Hoja1</vt:lpstr>
      <vt:lpstr>Hoja2</vt:lpstr>
      <vt:lpstr>Hoja1!Área_de_impresión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HERNAN DARIO GONZALEZ MOLINA</dc:creator>
  <cp:lastModifiedBy>COMPRAS SECCIONAL UBATE</cp:lastModifiedBy>
  <cp:lastPrinted>2022-01-27T18:55:46Z</cp:lastPrinted>
  <dcterms:created xsi:type="dcterms:W3CDTF">2017-04-28T13:22:52Z</dcterms:created>
  <dcterms:modified xsi:type="dcterms:W3CDTF">2022-11-16T22:22:42Z</dcterms:modified>
</cp:coreProperties>
</file>