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https://mailunicundiedu-my.sharepoint.com/personal/calonsog_ucundinamarca_edu_co/Documents/1. ARCHIVOS 2022/COMPRAS 2022/CONTRATACION IIPA 2022/ABS-U-CD-24 ADQUISICION DE VIDRIERIA/"/>
    </mc:Choice>
  </mc:AlternateContent>
  <xr:revisionPtr revIDLastSave="2" documentId="11_51DDE0519BB9546DE894B4F77AE75041C02C785E" xr6:coauthVersionLast="47" xr6:coauthVersionMax="47" xr10:uidLastSave="{15BC4D05-E8DB-47F3-AC19-7253E13BAE05}"/>
  <bookViews>
    <workbookView xWindow="-120" yWindow="-120" windowWidth="20730" windowHeight="11160" xr2:uid="{00000000-000D-0000-FFFF-FFFF00000000}"/>
  </bookViews>
  <sheets>
    <sheet name="Hoja1" sheetId="1" r:id="rId1"/>
    <sheet name="Hoja2" sheetId="2" r:id="rId2"/>
  </sheets>
  <definedNames>
    <definedName name="_xlnm.Print_Area" localSheetId="0">Hoja1!$A$1:$O$70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52" i="1" l="1"/>
  <c r="J52" i="1"/>
  <c r="N52" i="1" s="1"/>
  <c r="H52" i="1"/>
  <c r="M52" i="1" s="1"/>
  <c r="L51" i="1"/>
  <c r="J51" i="1"/>
  <c r="N51" i="1" s="1"/>
  <c r="H51" i="1"/>
  <c r="M51" i="1" s="1"/>
  <c r="L50" i="1"/>
  <c r="J50" i="1"/>
  <c r="N50" i="1" s="1"/>
  <c r="H50" i="1"/>
  <c r="M50" i="1" s="1"/>
  <c r="L49" i="1"/>
  <c r="J49" i="1"/>
  <c r="N49" i="1" s="1"/>
  <c r="H49" i="1"/>
  <c r="K49" i="1" s="1"/>
  <c r="L48" i="1"/>
  <c r="J48" i="1"/>
  <c r="N48" i="1" s="1"/>
  <c r="H48" i="1"/>
  <c r="K48" i="1" s="1"/>
  <c r="N47" i="1"/>
  <c r="L47" i="1"/>
  <c r="J47" i="1"/>
  <c r="K47" i="1" s="1"/>
  <c r="H47" i="1"/>
  <c r="M47" i="1" s="1"/>
  <c r="L46" i="1"/>
  <c r="J46" i="1"/>
  <c r="N46" i="1" s="1"/>
  <c r="H46" i="1"/>
  <c r="M46" i="1" s="1"/>
  <c r="L45" i="1"/>
  <c r="J45" i="1"/>
  <c r="N45" i="1" s="1"/>
  <c r="H45" i="1"/>
  <c r="K45" i="1" s="1"/>
  <c r="L44" i="1"/>
  <c r="J44" i="1"/>
  <c r="N44" i="1" s="1"/>
  <c r="H44" i="1"/>
  <c r="M44" i="1" s="1"/>
  <c r="N43" i="1"/>
  <c r="L43" i="1"/>
  <c r="J43" i="1"/>
  <c r="K43" i="1" s="1"/>
  <c r="H43" i="1"/>
  <c r="M43" i="1" s="1"/>
  <c r="L42" i="1"/>
  <c r="J42" i="1"/>
  <c r="N42" i="1" s="1"/>
  <c r="H42" i="1"/>
  <c r="M42" i="1" s="1"/>
  <c r="N41" i="1"/>
  <c r="L41" i="1"/>
  <c r="J41" i="1"/>
  <c r="H41" i="1"/>
  <c r="M41" i="1" s="1"/>
  <c r="N40" i="1"/>
  <c r="L40" i="1"/>
  <c r="J40" i="1"/>
  <c r="H40" i="1"/>
  <c r="L39" i="1"/>
  <c r="J39" i="1"/>
  <c r="N39" i="1" s="1"/>
  <c r="H39" i="1"/>
  <c r="K39" i="1" s="1"/>
  <c r="M38" i="1"/>
  <c r="L38" i="1"/>
  <c r="J38" i="1"/>
  <c r="K38" i="1" s="1"/>
  <c r="H38" i="1"/>
  <c r="L37" i="1"/>
  <c r="J37" i="1"/>
  <c r="N37" i="1" s="1"/>
  <c r="H37" i="1"/>
  <c r="M37" i="1" s="1"/>
  <c r="M36" i="1"/>
  <c r="L36" i="1"/>
  <c r="J36" i="1"/>
  <c r="N36" i="1" s="1"/>
  <c r="H36" i="1"/>
  <c r="L35" i="1"/>
  <c r="J35" i="1"/>
  <c r="N35" i="1" s="1"/>
  <c r="H35" i="1"/>
  <c r="M35" i="1" s="1"/>
  <c r="N34" i="1"/>
  <c r="L34" i="1"/>
  <c r="J34" i="1"/>
  <c r="H34" i="1"/>
  <c r="M34" i="1" s="1"/>
  <c r="L33" i="1"/>
  <c r="J33" i="1"/>
  <c r="N33" i="1" s="1"/>
  <c r="H33" i="1"/>
  <c r="M33" i="1" s="1"/>
  <c r="L32" i="1"/>
  <c r="J32" i="1"/>
  <c r="N32" i="1" s="1"/>
  <c r="H32" i="1"/>
  <c r="M32" i="1" s="1"/>
  <c r="L31" i="1"/>
  <c r="J31" i="1"/>
  <c r="N31" i="1" s="1"/>
  <c r="H31" i="1"/>
  <c r="K31" i="1" s="1"/>
  <c r="L30" i="1"/>
  <c r="J30" i="1"/>
  <c r="N30" i="1" s="1"/>
  <c r="H30" i="1"/>
  <c r="M30" i="1" s="1"/>
  <c r="L29" i="1"/>
  <c r="J29" i="1"/>
  <c r="N29" i="1" s="1"/>
  <c r="H29" i="1"/>
  <c r="M29" i="1" s="1"/>
  <c r="L28" i="1"/>
  <c r="J28" i="1"/>
  <c r="N28" i="1" s="1"/>
  <c r="H28" i="1"/>
  <c r="M28" i="1" s="1"/>
  <c r="L27" i="1"/>
  <c r="J27" i="1"/>
  <c r="N27" i="1" s="1"/>
  <c r="H27" i="1"/>
  <c r="M27" i="1" s="1"/>
  <c r="M26" i="1"/>
  <c r="L26" i="1"/>
  <c r="K26" i="1"/>
  <c r="J26" i="1"/>
  <c r="N26" i="1" s="1"/>
  <c r="H26" i="1"/>
  <c r="K50" i="1" l="1"/>
  <c r="O50" i="1"/>
  <c r="K35" i="1"/>
  <c r="K41" i="1"/>
  <c r="O43" i="1"/>
  <c r="M48" i="1"/>
  <c r="O48" i="1" s="1"/>
  <c r="M31" i="1"/>
  <c r="O31" i="1" s="1"/>
  <c r="M39" i="1"/>
  <c r="O39" i="1" s="1"/>
  <c r="K40" i="1"/>
  <c r="K28" i="1"/>
  <c r="K36" i="1"/>
  <c r="O41" i="1"/>
  <c r="O36" i="1"/>
  <c r="O34" i="1"/>
  <c r="O46" i="1"/>
  <c r="O26" i="1"/>
  <c r="O29" i="1"/>
  <c r="O33" i="1"/>
  <c r="O27" i="1"/>
  <c r="O52" i="1"/>
  <c r="O51" i="1"/>
  <c r="K52" i="1"/>
  <c r="M49" i="1"/>
  <c r="O49" i="1" s="1"/>
  <c r="K51" i="1"/>
  <c r="O35" i="1"/>
  <c r="O44" i="1"/>
  <c r="O47" i="1"/>
  <c r="O42" i="1"/>
  <c r="O37" i="1"/>
  <c r="K42" i="1"/>
  <c r="N38" i="1"/>
  <c r="O38" i="1" s="1"/>
  <c r="M45" i="1"/>
  <c r="O45" i="1" s="1"/>
  <c r="K37" i="1"/>
  <c r="M40" i="1"/>
  <c r="O40" i="1" s="1"/>
  <c r="K44" i="1"/>
  <c r="K34" i="1"/>
  <c r="K46" i="1"/>
  <c r="K33" i="1"/>
  <c r="O30" i="1"/>
  <c r="O28" i="1"/>
  <c r="O32" i="1"/>
  <c r="K30" i="1"/>
  <c r="K32" i="1"/>
  <c r="K27" i="1"/>
  <c r="K29" i="1"/>
  <c r="H20" i="1"/>
  <c r="J20" i="1"/>
  <c r="N20" i="1" s="1"/>
  <c r="L20" i="1"/>
  <c r="H21" i="1"/>
  <c r="J21" i="1"/>
  <c r="N21" i="1" s="1"/>
  <c r="L21" i="1"/>
  <c r="M21" i="1"/>
  <c r="H22" i="1"/>
  <c r="J22" i="1"/>
  <c r="N22" i="1" s="1"/>
  <c r="L22" i="1"/>
  <c r="H23" i="1"/>
  <c r="J23" i="1"/>
  <c r="N23" i="1" s="1"/>
  <c r="L23" i="1"/>
  <c r="H24" i="1"/>
  <c r="M24" i="1" s="1"/>
  <c r="J24" i="1"/>
  <c r="N24" i="1" s="1"/>
  <c r="L24" i="1"/>
  <c r="H25" i="1"/>
  <c r="M25" i="1" s="1"/>
  <c r="J25" i="1"/>
  <c r="N25" i="1" s="1"/>
  <c r="L25" i="1"/>
  <c r="O54" i="1"/>
  <c r="O57" i="1" s="1"/>
  <c r="L19" i="1"/>
  <c r="O53" i="1" s="1"/>
  <c r="K23" i="1" l="1"/>
  <c r="K22" i="1"/>
  <c r="K20" i="1"/>
  <c r="M22" i="1"/>
  <c r="O22" i="1" s="1"/>
  <c r="M20" i="1"/>
  <c r="O20" i="1" s="1"/>
  <c r="K24" i="1"/>
  <c r="K21" i="1"/>
  <c r="O25" i="1"/>
  <c r="O24" i="1"/>
  <c r="K25" i="1"/>
  <c r="M23" i="1"/>
  <c r="O23" i="1" s="1"/>
  <c r="O21" i="1"/>
  <c r="J19" i="1"/>
  <c r="N19" i="1" l="1"/>
  <c r="O60" i="1" l="1"/>
  <c r="O61" i="1" s="1"/>
  <c r="H19" i="1"/>
  <c r="K19" i="1" s="1"/>
  <c r="M19" i="1" l="1"/>
  <c r="O19" i="1" s="1"/>
  <c r="O55" i="1"/>
  <c r="O58" i="1" l="1"/>
  <c r="O59" i="1" s="1"/>
  <c r="O56" i="1"/>
  <c r="O6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<sst xmlns="http://schemas.openxmlformats.org/spreadsheetml/2006/main" count="113" uniqueCount="79">
  <si>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</si>
  <si>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</si>
  <si>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</si>
  <si>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</si>
  <si>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</si>
  <si>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</si>
  <si>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</si>
  <si>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</si>
  <si>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</si>
  <si>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</si>
  <si>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</si>
  <si>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</si>
  <si>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</si>
  <si>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</si>
  <si>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</si>
  <si>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</si>
  <si>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</si>
  <si>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</si>
  <si>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</si>
  <si>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</si>
  <si>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</si>
  <si>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</si>
  <si>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</si>
  <si>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</si>
  <si>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</si>
  <si>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</si>
  <si>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</si>
  <si>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PÁGINA: 1 de 1</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</si>
  <si>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</si>
  <si>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</si>
  <si>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</si>
  <si>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</si>
  <si>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</si>
  <si>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</si>
  <si>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</si>
  <si>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</si>
  <si>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</si>
  <si>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</si>
  <si>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</si>
  <si>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VERSIÓN: 2</t>
  </si>
  <si>
    <t>VIGENCIA: 2022-05-31</t>
  </si>
  <si>
    <t>CÓDIGO: ABSr125</t>
  </si>
  <si>
    <r>
      <rPr>
        <b/>
        <sz val="10"/>
        <color theme="1"/>
        <rFont val="Arial"/>
        <family val="2"/>
      </rPr>
      <t>NOTA 1:</t>
    </r>
    <r>
      <rPr>
        <sz val="10"/>
        <color theme="1"/>
        <rFont val="Arial"/>
        <family val="2"/>
      </rPr>
      <t xml:space="preserve"> Señor cotizante tenga en cuenta que es su obligación conocer y aplicar el tipo de tributo de acuerdo al bien y/o servicio a ofertar.
</t>
    </r>
    <r>
      <rPr>
        <b/>
        <sz val="10"/>
        <color theme="1"/>
        <rFont val="Arial"/>
        <family val="2"/>
      </rPr>
      <t>NOTA 2:</t>
    </r>
    <r>
      <rPr>
        <sz val="10"/>
        <color theme="1"/>
        <rFont val="Arial"/>
        <family val="2"/>
      </rPr>
      <t xml:space="preserve"> Señor cotizante recuerde que este formato se encuentra formulado y no admite valores con decimales en los precios unitarios.
</t>
    </r>
    <r>
      <rPr>
        <b/>
        <sz val="10"/>
        <color theme="1"/>
        <rFont val="Arial"/>
        <family val="2"/>
      </rPr>
      <t>NOTA 3:</t>
    </r>
    <r>
      <rPr>
        <sz val="10"/>
        <color theme="1"/>
        <rFont val="Arial"/>
        <family val="2"/>
      </rPr>
      <t xml:space="preserve"> Tenga en cuenta el “Art. 477” del estatuto tributario, donde se presenta la aclaración de bienes exentos. 
</t>
    </r>
    <r>
      <rPr>
        <b/>
        <sz val="10"/>
        <color theme="1"/>
        <rFont val="Arial"/>
        <family val="2"/>
      </rPr>
      <t>NOTA 4:</t>
    </r>
    <r>
      <rPr>
        <sz val="10"/>
        <color theme="1"/>
        <rFont val="Arial"/>
        <family val="2"/>
      </rPr>
      <t xml:space="preserve"> Tenga en cuenta el “Art. 476” del estatuto tributario,  donde se presenta la aclaración de servicios excluidos.                                                                  
</t>
    </r>
    <r>
      <rPr>
        <b/>
        <sz val="10"/>
        <color theme="1"/>
        <rFont val="Arial"/>
        <family val="2"/>
      </rPr>
      <t>NOTA 5</t>
    </r>
    <r>
      <rPr>
        <sz val="10"/>
        <color theme="1"/>
        <rFont val="Arial"/>
        <family val="2"/>
      </rPr>
      <t>: Tenga en cuenta  que lo dispuesto en los artículos 426, 512-1,</t>
    </r>
    <r>
      <rPr>
        <b/>
        <sz val="10"/>
        <color theme="1"/>
        <rFont val="Arial"/>
        <family val="2"/>
      </rPr>
      <t xml:space="preserve"> HASTA</t>
    </r>
    <r>
      <rPr>
        <sz val="10"/>
        <color theme="1"/>
        <rFont val="Arial"/>
        <family val="2"/>
      </rPr>
      <t xml:space="preserve"> 512-13 del Estatuto tributario y normas concordantes. los cuales hacen referencia</t>
    </r>
    <r>
      <rPr>
        <b/>
        <sz val="10"/>
        <color theme="1"/>
        <rFont val="Arial"/>
        <family val="2"/>
      </rPr>
      <t xml:space="preserve"> IMPUESTO NACIONAL AL CONSUMO</t>
    </r>
    <r>
      <rPr>
        <sz val="10"/>
        <color theme="1"/>
        <rFont val="Arial"/>
        <family val="2"/>
      </rPr>
      <t xml:space="preserve"> para Personas Naturales y Persona Juridicas.                                                                                                                                                                                                                                                                                                                                                                                                                                                                                  
</t>
    </r>
    <r>
      <rPr>
        <b/>
        <sz val="10"/>
        <color theme="1"/>
        <rFont val="Arial"/>
        <family val="2"/>
      </rPr>
      <t>NOTA 6:</t>
    </r>
    <r>
      <rPr>
        <sz val="10"/>
        <color theme="1"/>
        <rFont val="Arial"/>
        <family val="2"/>
      </rPr>
      <t xml:space="preserve"> Los bienes y/o servicios que se encuentren ofertados con tarifa diferencial en </t>
    </r>
    <r>
      <rPr>
        <b/>
        <sz val="10"/>
        <color theme="1"/>
        <rFont val="Arial"/>
        <family val="2"/>
      </rPr>
      <t xml:space="preserve">(IVA) </t>
    </r>
    <r>
      <rPr>
        <sz val="10"/>
        <color theme="1"/>
        <rFont val="Arial"/>
        <family val="2"/>
      </rPr>
      <t>o lo no responsables del</t>
    </r>
    <r>
      <rPr>
        <b/>
        <sz val="10"/>
        <color theme="1"/>
        <rFont val="Arial"/>
        <family val="2"/>
      </rPr>
      <t xml:space="preserve">  IMPUESTO NACIONAL AL CONSUMO </t>
    </r>
    <r>
      <rPr>
        <sz val="10"/>
        <color theme="1"/>
        <rFont val="Arial"/>
        <family val="2"/>
      </rPr>
      <t xml:space="preserve">a lo contemplado en estatuto Tributario y normas concordantes, deberán  allegar   justificación emitida por un Contador Público en los términos  Tributarios  que lo sustente. En caso de </t>
    </r>
    <r>
      <rPr>
        <b/>
        <sz val="10"/>
        <color theme="1"/>
        <rFont val="Arial"/>
        <family val="2"/>
      </rPr>
      <t>NO APORTAR</t>
    </r>
    <r>
      <rPr>
        <sz val="10"/>
        <color theme="1"/>
        <rFont val="Arial"/>
        <family val="2"/>
      </rPr>
      <t xml:space="preserve"> dicha información se establece como causal de </t>
    </r>
    <r>
      <rPr>
        <b/>
        <sz val="10"/>
        <color theme="1"/>
        <rFont val="Arial"/>
        <family val="2"/>
      </rPr>
      <t>RECHAZO</t>
    </r>
    <r>
      <rPr>
        <sz val="10"/>
        <color theme="1"/>
        <rFont val="Arial"/>
        <family val="2"/>
      </rPr>
      <t xml:space="preserve"> de la COTIZACIÓN o PROPUESTA.  
</t>
    </r>
    <r>
      <rPr>
        <b/>
        <sz val="10"/>
        <color theme="1"/>
        <rFont val="Arial"/>
        <family val="2"/>
      </rPr>
      <t>NOTA 7:</t>
    </r>
    <r>
      <rPr>
        <sz val="10"/>
        <color theme="1"/>
        <rFont val="Arial"/>
        <family val="2"/>
      </rPr>
      <t xml:space="preserve"> La validez de la cotización no podrá ser Inferior 30 días.
</t>
    </r>
    <r>
      <rPr>
        <b/>
        <sz val="10"/>
        <color theme="1"/>
        <rFont val="Arial"/>
        <family val="2"/>
      </rPr>
      <t>NOTA 8:</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9:</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10: </t>
    </r>
    <r>
      <rPr>
        <sz val="10"/>
        <color theme="1"/>
        <rFont val="Arial"/>
        <family val="2"/>
      </rPr>
      <t>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t>
    </r>
    <r>
      <rPr>
        <b/>
        <sz val="10"/>
        <color theme="1"/>
        <rFont val="Arial"/>
        <family val="2"/>
      </rPr>
      <t xml:space="preserve"> (ABSr132)</t>
    </r>
    <r>
      <rPr>
        <sz val="10"/>
        <color theme="1"/>
        <rFont val="Arial"/>
        <family val="2"/>
      </rPr>
      <t xml:space="preserve"> Formato publicado por la entidad, sera causal de </t>
    </r>
    <r>
      <rPr>
        <b/>
        <sz val="10"/>
        <color theme="1"/>
        <rFont val="Arial"/>
        <family val="2"/>
      </rPr>
      <t xml:space="preserve"> INCUMPLIMIENTO.</t>
    </r>
    <r>
      <rPr>
        <sz val="10"/>
        <color theme="1"/>
        <rFont val="Arial"/>
        <family val="2"/>
      </rPr>
      <t xml:space="preserve">
</t>
    </r>
    <r>
      <rPr>
        <b/>
        <sz val="10"/>
        <color theme="1"/>
        <rFont val="Arial"/>
        <family val="2"/>
      </rPr>
      <t>NOTA 11</t>
    </r>
    <r>
      <rPr>
        <sz val="10"/>
        <color theme="1"/>
        <rFont val="Arial"/>
        <family val="2"/>
      </rPr>
      <t xml:space="preserve">:Si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12: </t>
    </r>
    <r>
      <rPr>
        <sz val="10"/>
        <color theme="1"/>
        <rFont val="Arial"/>
        <family val="2"/>
      </rPr>
      <t>Señor cotizante recuerde revisar los términos de la invitación cuantía inferior a 100 SMMLV en su totalidad y tener en cuenta todas las condiciones establecidas para la presentación de la oferta.</t>
    </r>
  </si>
  <si>
    <t>32.1-4.1</t>
  </si>
  <si>
    <t>BALÓN AFORADO DE 25 mL</t>
  </si>
  <si>
    <t>BALÓN AFORADO DE 50 mL</t>
  </si>
  <si>
    <t>PICNÓMETRO DE 10 mL CALIBRADO</t>
  </si>
  <si>
    <t>TUBO DE CENTRÍFUGA DE 15 mL EN VIDRIO </t>
  </si>
  <si>
    <t>CAJA DE PETRI. MEDIDAS 100 X 15 mm</t>
  </si>
  <si>
    <t>VASO DE PRECIPITADO 50 mL FABRICADO EN VIDRIO BOROSILICATO</t>
  </si>
  <si>
    <t>VASO DE PRECIPITADO DE 100 mL FABRICADO EN VIDRIO BOROSILICATO</t>
  </si>
  <si>
    <t>VASO DE PRECIPITADO 250 mL FABRICADO EN VIDRIO BOROSILICATO</t>
  </si>
  <si>
    <t>VASO DE PRECIPITADO 400 mL FABRICADO EN VIDRIO BOROSILICATO</t>
  </si>
  <si>
    <t>VASO DE PRECIPITADO 600 mL FABRICADO EN VIDRIO BOROSILICATO</t>
  </si>
  <si>
    <t>CAMISA MANUAL PARA LABORATORIO, EMPATE ROSCA</t>
  </si>
  <si>
    <t>FRASCO ÁMBAR DE 50 mL CON TAPA ROSCA TIPO GOTERO</t>
  </si>
  <si>
    <t>TAPA CUENTAGOTAS CON TETINA</t>
  </si>
  <si>
    <t>FRASCO ÁMBAR DE 50 mL CON TAPA ROSCA</t>
  </si>
  <si>
    <t>CAJA DE MICROPREPARADOS. LA VIDA DEL SUELO</t>
  </si>
  <si>
    <t>CAJA DE MICROPREPARADOS. HONGOS, BRIÓFITOS Y LÍQUENES</t>
  </si>
  <si>
    <t>CAJA DE MICROPREPARADOS. INVERTEBRADOS E INSECTOS</t>
  </si>
  <si>
    <t>CAJA DE MICROPREPARADOS. EL MUNDO EN UNA GOTA DE AGUA</t>
  </si>
  <si>
    <t>CAJA DE MICROPREPARADOS. LA CÉLULA Y ANIMALES</t>
  </si>
  <si>
    <t>CAJA DE MICROPREPARADOS. TEJIDO HUMANO</t>
  </si>
  <si>
    <t>CAJA DE MICROPREPARADOS. PARÁSITOS</t>
  </si>
  <si>
    <t>COLUMNA DE FRACCIONAMIENTO PARA DESTILACIÓN CON ESMERILADOS 29/32 EN AMBOS EXTREMOS.</t>
  </si>
  <si>
    <t>TUBO DE MOJONIER CON TAPÓN</t>
  </si>
  <si>
    <t>VIAL DE 4 mL CON TAPA</t>
  </si>
  <si>
    <t>VIAL DE 8 mL CON TAPA</t>
  </si>
  <si>
    <t>MONTAJE DESTILACIÓN SIMPLE: BALÓN FONDO PLANO 500 mL ESMERILADO 24/29, T DE DESTILACIÓN ESMERILADO 24/29 EN LOS TRES EXTREMOS, CONDENSADOR RECTO ESMERILADO 24/29 EN AMBOS EXTREMOS, ALARGADERA ESMERILADO 24/29, ADAPTADOR PARA TERMÓMETRO ESMERILADO 24/29, PINZAS KECK PARA CONEXIONES DE ESMERIL 24/29</t>
  </si>
  <si>
    <t>LLAVE PARA DESECADOR DE 100mm DE LONGITUD Y 8mm DE DIÁMETRO</t>
  </si>
  <si>
    <t>FRASCO DE BOROSILICATO TAPA ROSCA GL 45 DE 250 mL. AUTOCLAVABLE</t>
  </si>
  <si>
    <t>FRASCO DE BOROSILICATO TAPA ROSCA GL 45 DE 500 mL. AUTOCLAVABLE</t>
  </si>
  <si>
    <t>FRASCO DE BOROSILICATO TAPA ROSCA GL 45 DE 1000 mL. AUTOCLAVABLE</t>
  </si>
  <si>
    <t>TUBO DE ENSAYO LISO DE 16 X 160 mm. CAJA X 100 UNIDADES</t>
  </si>
  <si>
    <t>PIPETA GRADUADA DE 5 mL</t>
  </si>
  <si>
    <t>PIPETA GRADUADA DE 25 mL</t>
  </si>
  <si>
    <t>DESECADOR DE 395 mm. TAPA ESMERILADA EN VIDRIO CON LLAVE EI 24/29 Y PLACA DE PORCELANA </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</si>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</sst>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9" applyNumberFormat="0" applyFill="0" applyAlignment="0" applyProtection="0"/>
    <xf numFmtId="0" fontId="15" fillId="0" borderId="20" applyNumberFormat="0" applyFill="0" applyAlignment="0" applyProtection="0"/>
    <xf numFmtId="0" fontId="16" fillId="0" borderId="21"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2" applyNumberFormat="0" applyAlignment="0" applyProtection="0"/>
    <xf numFmtId="0" fontId="21" fillId="8" borderId="23" applyNumberFormat="0" applyAlignment="0" applyProtection="0"/>
    <xf numFmtId="0" fontId="22" fillId="8" borderId="22" applyNumberFormat="0" applyAlignment="0" applyProtection="0"/>
    <xf numFmtId="0" fontId="23" fillId="0" borderId="24" applyNumberFormat="0" applyFill="0" applyAlignment="0" applyProtection="0"/>
    <xf numFmtId="0" fontId="24" fillId="9" borderId="25" applyNumberFormat="0" applyAlignment="0" applyProtection="0"/>
    <xf numFmtId="0" fontId="25" fillId="0" borderId="0" applyNumberFormat="0" applyFill="0" applyBorder="0" applyAlignment="0" applyProtection="0"/>
    <xf numFmtId="0" fontId="5" fillId="10" borderId="26" applyNumberFormat="0" applyFont="0" applyAlignment="0" applyProtection="0"/>
    <xf numFmtId="0" fontId="26" fillId="0" borderId="0" applyNumberFormat="0" applyFill="0" applyBorder="0" applyAlignment="0" applyProtection="0"/>
    <xf numFmtId="0" fontId="27" fillId="0" borderId="27"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1">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2" xfId="0" applyFont="1" applyFill="1" applyBorder="1" applyAlignment="1" applyProtection="1">
      <alignment horizontal="center" vertical="center"/>
      <protection hidden="1"/>
    </xf>
    <xf numFmtId="0" fontId="3" fillId="0" borderId="0" xfId="0" applyFont="1" applyAlignment="1" applyProtection="1">
      <alignment vertical="center"/>
      <protection hidden="1"/>
    </xf>
    <xf numFmtId="0" fontId="1" fillId="2" borderId="0" xfId="0" applyFont="1" applyFill="1" applyBorder="1" applyAlignment="1" applyProtection="1">
      <alignment horizontal="center" vertical="center" wrapText="1"/>
      <protection locked="0"/>
    </xf>
    <xf numFmtId="9" fontId="0" fillId="0" borderId="0" xfId="0" applyNumberFormat="1"/>
    <xf numFmtId="0" fontId="1" fillId="0" borderId="18" xfId="0" applyFont="1" applyBorder="1" applyAlignment="1">
      <alignment horizontal="center" vertical="center" wrapText="1"/>
    </xf>
    <xf numFmtId="0" fontId="1" fillId="0" borderId="18" xfId="0" applyFont="1" applyBorder="1" applyAlignment="1">
      <alignment wrapText="1"/>
    </xf>
    <xf numFmtId="0" fontId="3" fillId="35" borderId="2" xfId="0" applyFont="1" applyFill="1" applyBorder="1" applyAlignment="1" applyProtection="1">
      <alignment horizontal="left" vertical="center" wrapText="1"/>
      <protection locked="0"/>
    </xf>
    <xf numFmtId="43" fontId="12" fillId="35" borderId="1" xfId="3" applyFont="1" applyFill="1" applyBorder="1" applyAlignment="1" applyProtection="1">
      <alignment horizontal="center" vertical="center"/>
      <protection locked="0"/>
    </xf>
    <xf numFmtId="9" fontId="3" fillId="35" borderId="1" xfId="1" applyFont="1" applyFill="1" applyBorder="1" applyAlignment="1" applyProtection="1">
      <alignment horizontal="center" vertical="center"/>
      <protection locked="0"/>
    </xf>
    <xf numFmtId="0" fontId="3" fillId="0" borderId="2" xfId="0" applyFont="1" applyBorder="1" applyAlignment="1" applyProtection="1">
      <alignment horizontal="left" vertical="center" wrapText="1"/>
      <protection hidden="1"/>
    </xf>
    <xf numFmtId="0" fontId="3" fillId="0" borderId="28"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70"/>
  <sheetViews>
    <sheetView tabSelected="1" topLeftCell="A5" zoomScale="70" zoomScaleNormal="70" zoomScaleSheetLayoutView="70" zoomScalePageLayoutView="55" workbookViewId="0">
      <selection activeCell="C22" sqref="C22"/>
    </sheetView>
  </sheetViews>
  <sheetFormatPr baseColWidth="10" defaultColWidth="11.42578125" defaultRowHeight="15" x14ac:dyDescent="0.25"/>
  <cols>
    <col min="1" max="1" width="10.7109375" style="9" customWidth="1"/>
    <col min="2" max="2" width="74.85546875" style="9" customWidth="1"/>
    <col min="3" max="3" width="13.42578125" style="9" customWidth="1"/>
    <col min="4" max="4" width="13.28515625" style="9" customWidth="1"/>
    <col min="5" max="5" width="17" style="9" customWidth="1"/>
    <col min="6" max="6" width="13.5703125" style="9" customWidth="1"/>
    <col min="7" max="7" width="12.85546875" style="9" customWidth="1"/>
    <col min="8" max="8" width="15" style="9" customWidth="1"/>
    <col min="9" max="9" width="20.28515625" style="9" customWidth="1"/>
    <col min="10" max="10" width="15" style="9" customWidth="1"/>
    <col min="11" max="11" width="17.85546875" style="11" customWidth="1"/>
    <col min="12" max="13" width="16.7109375" style="11" customWidth="1"/>
    <col min="14" max="14" width="14.7109375" style="11" customWidth="1"/>
    <col min="15" max="15" width="18.7109375" style="11" customWidth="1"/>
    <col min="16" max="16384" width="11.42578125" style="11"/>
  </cols>
  <sheetData>
    <row r="1" spans="1:15" x14ac:dyDescent="0.25">
      <c r="F1" s="10"/>
    </row>
    <row r="2" spans="1:15" ht="15.75" customHeight="1" x14ac:dyDescent="0.25">
      <c r="A2" s="58"/>
      <c r="B2" s="65" t="s">
        <v>0</v>
      </c>
      <c r="C2" s="65"/>
      <c r="D2" s="65"/>
      <c r="E2" s="65"/>
      <c r="F2" s="65"/>
      <c r="G2" s="65"/>
      <c r="H2" s="65"/>
      <c r="I2" s="65"/>
      <c r="J2" s="65"/>
      <c r="K2" s="65"/>
      <c r="L2" s="65"/>
      <c r="M2" s="65"/>
      <c r="N2" s="70" t="s">
        <v>41</v>
      </c>
      <c r="O2" s="70"/>
    </row>
    <row r="3" spans="1:15" ht="15.75" customHeight="1" x14ac:dyDescent="0.25">
      <c r="A3" s="58"/>
      <c r="B3" s="65" t="s">
        <v>1</v>
      </c>
      <c r="C3" s="65"/>
      <c r="D3" s="65"/>
      <c r="E3" s="65"/>
      <c r="F3" s="65"/>
      <c r="G3" s="65"/>
      <c r="H3" s="65"/>
      <c r="I3" s="65"/>
      <c r="J3" s="65"/>
      <c r="K3" s="65"/>
      <c r="L3" s="65"/>
      <c r="M3" s="65"/>
      <c r="N3" s="70" t="s">
        <v>39</v>
      </c>
      <c r="O3" s="70"/>
    </row>
    <row r="4" spans="1:15" ht="16.5" customHeight="1" x14ac:dyDescent="0.25">
      <c r="A4" s="58"/>
      <c r="B4" s="65" t="s">
        <v>38</v>
      </c>
      <c r="C4" s="65"/>
      <c r="D4" s="65"/>
      <c r="E4" s="65"/>
      <c r="F4" s="65"/>
      <c r="G4" s="65"/>
      <c r="H4" s="65"/>
      <c r="I4" s="65"/>
      <c r="J4" s="65"/>
      <c r="K4" s="65"/>
      <c r="L4" s="65"/>
      <c r="M4" s="65"/>
      <c r="N4" s="70" t="s">
        <v>40</v>
      </c>
      <c r="O4" s="70"/>
    </row>
    <row r="5" spans="1:15" ht="15" customHeight="1" x14ac:dyDescent="0.25">
      <c r="A5" s="58"/>
      <c r="B5" s="65"/>
      <c r="C5" s="65"/>
      <c r="D5" s="65"/>
      <c r="E5" s="65"/>
      <c r="F5" s="65"/>
      <c r="G5" s="65"/>
      <c r="H5" s="65"/>
      <c r="I5" s="65"/>
      <c r="J5" s="65"/>
      <c r="K5" s="65"/>
      <c r="L5" s="65"/>
      <c r="M5" s="65"/>
      <c r="N5" s="70" t="s">
        <v>27</v>
      </c>
      <c r="O5" s="70"/>
    </row>
    <row r="7" spans="1:15" x14ac:dyDescent="0.25">
      <c r="A7" s="12" t="s">
        <v>31</v>
      </c>
    </row>
    <row r="8" spans="1:15" x14ac:dyDescent="0.25">
      <c r="A8" s="13" t="s">
        <v>30</v>
      </c>
    </row>
    <row r="9" spans="1:15" ht="25.5" customHeight="1" x14ac:dyDescent="0.25">
      <c r="A9" s="40" t="s">
        <v>29</v>
      </c>
      <c r="B9" s="40"/>
      <c r="C9" s="14"/>
      <c r="E9" s="15" t="s">
        <v>21</v>
      </c>
      <c r="F9" s="45"/>
      <c r="G9" s="46"/>
      <c r="K9" s="16" t="s">
        <v>16</v>
      </c>
      <c r="L9" s="47"/>
      <c r="M9" s="48"/>
      <c r="N9" s="49"/>
    </row>
    <row r="10" spans="1:15" ht="15.75" thickBot="1" x14ac:dyDescent="0.3">
      <c r="A10" s="14"/>
      <c r="B10" s="14"/>
      <c r="C10" s="14"/>
      <c r="E10" s="17"/>
      <c r="F10" s="17"/>
      <c r="G10" s="17"/>
      <c r="K10" s="18"/>
      <c r="L10" s="19"/>
      <c r="M10" s="19"/>
      <c r="N10" s="19"/>
    </row>
    <row r="11" spans="1:15" ht="30.75" customHeight="1" thickBot="1" x14ac:dyDescent="0.3">
      <c r="A11" s="59" t="s">
        <v>26</v>
      </c>
      <c r="B11" s="60"/>
      <c r="C11" s="20"/>
      <c r="D11" s="42" t="s">
        <v>17</v>
      </c>
      <c r="E11" s="43"/>
      <c r="F11" s="43"/>
      <c r="G11" s="44"/>
      <c r="H11" s="7"/>
      <c r="I11" s="28"/>
      <c r="J11" s="28"/>
      <c r="K11" s="18"/>
    </row>
    <row r="12" spans="1:15" ht="15.75" thickBot="1" x14ac:dyDescent="0.3">
      <c r="A12" s="61"/>
      <c r="B12" s="62"/>
      <c r="C12" s="20"/>
      <c r="D12" s="21"/>
      <c r="E12" s="17"/>
      <c r="F12" s="17"/>
      <c r="G12" s="17"/>
      <c r="K12" s="18"/>
    </row>
    <row r="13" spans="1:15" ht="30" customHeight="1" thickBot="1" x14ac:dyDescent="0.3">
      <c r="A13" s="61"/>
      <c r="B13" s="62"/>
      <c r="C13" s="20"/>
      <c r="D13" s="42" t="s">
        <v>18</v>
      </c>
      <c r="E13" s="43"/>
      <c r="F13" s="43"/>
      <c r="G13" s="44"/>
      <c r="H13" s="7"/>
      <c r="I13" s="28"/>
      <c r="J13" s="28"/>
      <c r="K13" s="18"/>
    </row>
    <row r="14" spans="1:15" ht="18.75" customHeight="1" thickBot="1" x14ac:dyDescent="0.3">
      <c r="A14" s="61"/>
      <c r="B14" s="62"/>
      <c r="C14" s="20"/>
      <c r="E14" s="17"/>
      <c r="F14" s="17"/>
      <c r="G14" s="17"/>
      <c r="K14" s="18"/>
    </row>
    <row r="15" spans="1:15" ht="24" customHeight="1" thickBot="1" x14ac:dyDescent="0.3">
      <c r="A15" s="63"/>
      <c r="B15" s="64"/>
      <c r="C15" s="20"/>
      <c r="D15" s="42" t="s">
        <v>22</v>
      </c>
      <c r="E15" s="43"/>
      <c r="F15" s="43"/>
      <c r="G15" s="44"/>
      <c r="H15" s="7"/>
      <c r="I15" s="28"/>
      <c r="J15" s="28"/>
      <c r="K15" s="18"/>
      <c r="L15" s="19"/>
      <c r="M15" s="19"/>
      <c r="N15" s="19"/>
    </row>
    <row r="16" spans="1:15" x14ac:dyDescent="0.25">
      <c r="A16" s="14"/>
      <c r="B16" s="14"/>
      <c r="C16" s="14"/>
      <c r="E16" s="17"/>
      <c r="F16" s="17"/>
      <c r="G16" s="17"/>
      <c r="K16" s="18"/>
      <c r="L16" s="19"/>
      <c r="M16" s="19"/>
      <c r="N16" s="19"/>
    </row>
    <row r="18" spans="1:15" s="25" customFormat="1" ht="111.75" customHeight="1" x14ac:dyDescent="0.25">
      <c r="A18" s="22" t="s">
        <v>28</v>
      </c>
      <c r="B18" s="22" t="s">
        <v>2</v>
      </c>
      <c r="C18" s="22" t="s">
        <v>19</v>
      </c>
      <c r="D18" s="22" t="s">
        <v>3</v>
      </c>
      <c r="E18" s="22" t="s">
        <v>23</v>
      </c>
      <c r="F18" s="23" t="s">
        <v>4</v>
      </c>
      <c r="G18" s="24" t="s">
        <v>25</v>
      </c>
      <c r="H18" s="23" t="s">
        <v>5</v>
      </c>
      <c r="I18" s="23" t="s">
        <v>33</v>
      </c>
      <c r="J18" s="23" t="s">
        <v>36</v>
      </c>
      <c r="K18" s="23" t="s">
        <v>6</v>
      </c>
      <c r="L18" s="23" t="s">
        <v>7</v>
      </c>
      <c r="M18" s="23" t="s">
        <v>8</v>
      </c>
      <c r="N18" s="23" t="s">
        <v>32</v>
      </c>
      <c r="O18" s="23" t="s">
        <v>9</v>
      </c>
    </row>
    <row r="19" spans="1:15" s="25" customFormat="1" ht="29.25" customHeight="1" x14ac:dyDescent="0.2">
      <c r="A19" s="26">
        <v>1</v>
      </c>
      <c r="B19" s="31" t="s">
        <v>44</v>
      </c>
      <c r="C19" s="32"/>
      <c r="D19" s="30">
        <v>10</v>
      </c>
      <c r="E19" s="30" t="s">
        <v>78</v>
      </c>
      <c r="F19" s="33"/>
      <c r="G19" s="34">
        <v>0</v>
      </c>
      <c r="H19" s="1">
        <f>+ROUND(F19*G19,0)</f>
        <v>0</v>
      </c>
      <c r="I19" s="34">
        <v>0</v>
      </c>
      <c r="J19" s="1">
        <f>ROUND(F19*I19,0)</f>
        <v>0</v>
      </c>
      <c r="K19" s="1">
        <f>ROUND(F19+H19+J19,0)</f>
        <v>0</v>
      </c>
      <c r="L19" s="1">
        <f>ROUND(F19*D19,0)</f>
        <v>0</v>
      </c>
      <c r="M19" s="1">
        <f>ROUND(D19*H19,0)</f>
        <v>0</v>
      </c>
      <c r="N19" s="1">
        <f>ROUND(J19*D19,0)</f>
        <v>0</v>
      </c>
      <c r="O19" s="2">
        <f>ROUND(L19+N19+M19,0)</f>
        <v>0</v>
      </c>
    </row>
    <row r="20" spans="1:15" s="25" customFormat="1" ht="29.25" customHeight="1" x14ac:dyDescent="0.2">
      <c r="A20" s="26">
        <v>2</v>
      </c>
      <c r="B20" s="31" t="s">
        <v>45</v>
      </c>
      <c r="C20" s="32"/>
      <c r="D20" s="30">
        <v>10</v>
      </c>
      <c r="E20" s="30" t="s">
        <v>78</v>
      </c>
      <c r="F20" s="33"/>
      <c r="G20" s="34">
        <v>0</v>
      </c>
      <c r="H20" s="1">
        <f t="shared" ref="H20:H25" si="0">+ROUND(F20*G20,0)</f>
        <v>0</v>
      </c>
      <c r="I20" s="34">
        <v>0</v>
      </c>
      <c r="J20" s="1">
        <f t="shared" ref="J20:J25" si="1">ROUND(F20*I20,0)</f>
        <v>0</v>
      </c>
      <c r="K20" s="1">
        <f t="shared" ref="K20:K25" si="2">ROUND(F20+H20+J20,0)</f>
        <v>0</v>
      </c>
      <c r="L20" s="1">
        <f t="shared" ref="L20:L25" si="3">ROUND(F20*D20,0)</f>
        <v>0</v>
      </c>
      <c r="M20" s="1">
        <f t="shared" ref="M20:M25" si="4">ROUND(D20*H20,0)</f>
        <v>0</v>
      </c>
      <c r="N20" s="1">
        <f t="shared" ref="N20:N25" si="5">ROUND(J20*D20,0)</f>
        <v>0</v>
      </c>
      <c r="O20" s="2">
        <f t="shared" ref="O20:O25" si="6">ROUND(L20+N20+M20,0)</f>
        <v>0</v>
      </c>
    </row>
    <row r="21" spans="1:15" s="25" customFormat="1" ht="29.25" customHeight="1" x14ac:dyDescent="0.2">
      <c r="A21" s="26">
        <v>3</v>
      </c>
      <c r="B21" s="31" t="s">
        <v>46</v>
      </c>
      <c r="C21" s="32"/>
      <c r="D21" s="30">
        <v>10</v>
      </c>
      <c r="E21" s="30" t="s">
        <v>78</v>
      </c>
      <c r="F21" s="33"/>
      <c r="G21" s="34">
        <v>0</v>
      </c>
      <c r="H21" s="1">
        <f t="shared" si="0"/>
        <v>0</v>
      </c>
      <c r="I21" s="34">
        <v>0</v>
      </c>
      <c r="J21" s="1">
        <f t="shared" si="1"/>
        <v>0</v>
      </c>
      <c r="K21" s="1">
        <f t="shared" si="2"/>
        <v>0</v>
      </c>
      <c r="L21" s="1">
        <f t="shared" si="3"/>
        <v>0</v>
      </c>
      <c r="M21" s="1">
        <f t="shared" si="4"/>
        <v>0</v>
      </c>
      <c r="N21" s="1">
        <f t="shared" si="5"/>
        <v>0</v>
      </c>
      <c r="O21" s="2">
        <f t="shared" si="6"/>
        <v>0</v>
      </c>
    </row>
    <row r="22" spans="1:15" s="25" customFormat="1" ht="29.25" customHeight="1" x14ac:dyDescent="0.2">
      <c r="A22" s="26">
        <v>4</v>
      </c>
      <c r="B22" s="31" t="s">
        <v>47</v>
      </c>
      <c r="C22" s="32"/>
      <c r="D22" s="30">
        <v>10</v>
      </c>
      <c r="E22" s="30" t="s">
        <v>78</v>
      </c>
      <c r="F22" s="33"/>
      <c r="G22" s="34">
        <v>0</v>
      </c>
      <c r="H22" s="1">
        <f t="shared" si="0"/>
        <v>0</v>
      </c>
      <c r="I22" s="34">
        <v>0</v>
      </c>
      <c r="J22" s="1">
        <f t="shared" si="1"/>
        <v>0</v>
      </c>
      <c r="K22" s="1">
        <f t="shared" si="2"/>
        <v>0</v>
      </c>
      <c r="L22" s="1">
        <f t="shared" si="3"/>
        <v>0</v>
      </c>
      <c r="M22" s="1">
        <f t="shared" si="4"/>
        <v>0</v>
      </c>
      <c r="N22" s="1">
        <f t="shared" si="5"/>
        <v>0</v>
      </c>
      <c r="O22" s="2">
        <f t="shared" si="6"/>
        <v>0</v>
      </c>
    </row>
    <row r="23" spans="1:15" s="25" customFormat="1" ht="29.25" customHeight="1" x14ac:dyDescent="0.2">
      <c r="A23" s="26">
        <v>5</v>
      </c>
      <c r="B23" s="31" t="s">
        <v>48</v>
      </c>
      <c r="C23" s="32"/>
      <c r="D23" s="30">
        <v>10</v>
      </c>
      <c r="E23" s="30" t="s">
        <v>78</v>
      </c>
      <c r="F23" s="33"/>
      <c r="G23" s="34">
        <v>0</v>
      </c>
      <c r="H23" s="1">
        <f t="shared" si="0"/>
        <v>0</v>
      </c>
      <c r="I23" s="34">
        <v>0</v>
      </c>
      <c r="J23" s="1">
        <f t="shared" si="1"/>
        <v>0</v>
      </c>
      <c r="K23" s="1">
        <f t="shared" si="2"/>
        <v>0</v>
      </c>
      <c r="L23" s="1">
        <f t="shared" si="3"/>
        <v>0</v>
      </c>
      <c r="M23" s="1">
        <f t="shared" si="4"/>
        <v>0</v>
      </c>
      <c r="N23" s="1">
        <f t="shared" si="5"/>
        <v>0</v>
      </c>
      <c r="O23" s="2">
        <f t="shared" si="6"/>
        <v>0</v>
      </c>
    </row>
    <row r="24" spans="1:15" s="25" customFormat="1" ht="29.25" customHeight="1" x14ac:dyDescent="0.2">
      <c r="A24" s="26">
        <v>6</v>
      </c>
      <c r="B24" s="31" t="s">
        <v>49</v>
      </c>
      <c r="C24" s="32"/>
      <c r="D24" s="30">
        <v>10</v>
      </c>
      <c r="E24" s="30" t="s">
        <v>78</v>
      </c>
      <c r="F24" s="33"/>
      <c r="G24" s="34">
        <v>0</v>
      </c>
      <c r="H24" s="1">
        <f t="shared" si="0"/>
        <v>0</v>
      </c>
      <c r="I24" s="34">
        <v>0</v>
      </c>
      <c r="J24" s="1">
        <f t="shared" si="1"/>
        <v>0</v>
      </c>
      <c r="K24" s="1">
        <f t="shared" si="2"/>
        <v>0</v>
      </c>
      <c r="L24" s="1">
        <f t="shared" si="3"/>
        <v>0</v>
      </c>
      <c r="M24" s="1">
        <f t="shared" si="4"/>
        <v>0</v>
      </c>
      <c r="N24" s="1">
        <f t="shared" si="5"/>
        <v>0</v>
      </c>
      <c r="O24" s="2">
        <f t="shared" si="6"/>
        <v>0</v>
      </c>
    </row>
    <row r="25" spans="1:15" s="25" customFormat="1" ht="29.25" customHeight="1" x14ac:dyDescent="0.2">
      <c r="A25" s="26">
        <v>7</v>
      </c>
      <c r="B25" s="31" t="s">
        <v>50</v>
      </c>
      <c r="C25" s="32"/>
      <c r="D25" s="30">
        <v>10</v>
      </c>
      <c r="E25" s="30" t="s">
        <v>78</v>
      </c>
      <c r="F25" s="33"/>
      <c r="G25" s="34">
        <v>0</v>
      </c>
      <c r="H25" s="1">
        <f t="shared" si="0"/>
        <v>0</v>
      </c>
      <c r="I25" s="34">
        <v>0</v>
      </c>
      <c r="J25" s="1">
        <f t="shared" si="1"/>
        <v>0</v>
      </c>
      <c r="K25" s="1">
        <f t="shared" si="2"/>
        <v>0</v>
      </c>
      <c r="L25" s="1">
        <f t="shared" si="3"/>
        <v>0</v>
      </c>
      <c r="M25" s="1">
        <f t="shared" si="4"/>
        <v>0</v>
      </c>
      <c r="N25" s="1">
        <f t="shared" si="5"/>
        <v>0</v>
      </c>
      <c r="O25" s="2">
        <f t="shared" si="6"/>
        <v>0</v>
      </c>
    </row>
    <row r="26" spans="1:15" s="25" customFormat="1" ht="29.25" customHeight="1" x14ac:dyDescent="0.2">
      <c r="A26" s="26">
        <v>8</v>
      </c>
      <c r="B26" s="31" t="s">
        <v>51</v>
      </c>
      <c r="C26" s="32"/>
      <c r="D26" s="30">
        <v>10</v>
      </c>
      <c r="E26" s="30" t="s">
        <v>78</v>
      </c>
      <c r="F26" s="33"/>
      <c r="G26" s="34">
        <v>0</v>
      </c>
      <c r="H26" s="1">
        <f>+ROUND(F26*G26,0)</f>
        <v>0</v>
      </c>
      <c r="I26" s="34">
        <v>0</v>
      </c>
      <c r="J26" s="1">
        <f>ROUND(F26*I26,0)</f>
        <v>0</v>
      </c>
      <c r="K26" s="1">
        <f>ROUND(F26+H26+J26,0)</f>
        <v>0</v>
      </c>
      <c r="L26" s="1">
        <f>ROUND(F26*D26,0)</f>
        <v>0</v>
      </c>
      <c r="M26" s="1">
        <f>ROUND(D26*H26,0)</f>
        <v>0</v>
      </c>
      <c r="N26" s="1">
        <f>ROUND(J26*D26,0)</f>
        <v>0</v>
      </c>
      <c r="O26" s="2">
        <f>ROUND(L26+N26+M26,0)</f>
        <v>0</v>
      </c>
    </row>
    <row r="27" spans="1:15" s="25" customFormat="1" ht="29.25" customHeight="1" x14ac:dyDescent="0.2">
      <c r="A27" s="26">
        <v>9</v>
      </c>
      <c r="B27" s="31" t="s">
        <v>52</v>
      </c>
      <c r="C27" s="32"/>
      <c r="D27" s="30">
        <v>10</v>
      </c>
      <c r="E27" s="30" t="s">
        <v>78</v>
      </c>
      <c r="F27" s="33"/>
      <c r="G27" s="34">
        <v>0</v>
      </c>
      <c r="H27" s="1">
        <f t="shared" ref="H27:H33" si="7">+ROUND(F27*G27,0)</f>
        <v>0</v>
      </c>
      <c r="I27" s="34">
        <v>0</v>
      </c>
      <c r="J27" s="1">
        <f t="shared" ref="J27:J33" si="8">ROUND(F27*I27,0)</f>
        <v>0</v>
      </c>
      <c r="K27" s="1">
        <f t="shared" ref="K27:K33" si="9">ROUND(F27+H27+J27,0)</f>
        <v>0</v>
      </c>
      <c r="L27" s="1">
        <f t="shared" ref="L27:L33" si="10">ROUND(F27*D27,0)</f>
        <v>0</v>
      </c>
      <c r="M27" s="1">
        <f t="shared" ref="M27:M33" si="11">ROUND(D27*H27,0)</f>
        <v>0</v>
      </c>
      <c r="N27" s="1">
        <f t="shared" ref="N27:N33" si="12">ROUND(J27*D27,0)</f>
        <v>0</v>
      </c>
      <c r="O27" s="2">
        <f t="shared" ref="O27:O33" si="13">ROUND(L27+N27+M27,0)</f>
        <v>0</v>
      </c>
    </row>
    <row r="28" spans="1:15" s="25" customFormat="1" ht="29.25" customHeight="1" x14ac:dyDescent="0.2">
      <c r="A28" s="26">
        <v>10</v>
      </c>
      <c r="B28" s="31" t="s">
        <v>53</v>
      </c>
      <c r="C28" s="32"/>
      <c r="D28" s="30">
        <v>10</v>
      </c>
      <c r="E28" s="30" t="s">
        <v>78</v>
      </c>
      <c r="F28" s="33"/>
      <c r="G28" s="34">
        <v>0</v>
      </c>
      <c r="H28" s="1">
        <f t="shared" si="7"/>
        <v>0</v>
      </c>
      <c r="I28" s="34">
        <v>0</v>
      </c>
      <c r="J28" s="1">
        <f t="shared" si="8"/>
        <v>0</v>
      </c>
      <c r="K28" s="1">
        <f t="shared" si="9"/>
        <v>0</v>
      </c>
      <c r="L28" s="1">
        <f t="shared" si="10"/>
        <v>0</v>
      </c>
      <c r="M28" s="1">
        <f t="shared" si="11"/>
        <v>0</v>
      </c>
      <c r="N28" s="1">
        <f t="shared" si="12"/>
        <v>0</v>
      </c>
      <c r="O28" s="2">
        <f t="shared" si="13"/>
        <v>0</v>
      </c>
    </row>
    <row r="29" spans="1:15" s="25" customFormat="1" ht="29.25" customHeight="1" x14ac:dyDescent="0.2">
      <c r="A29" s="26">
        <v>11</v>
      </c>
      <c r="B29" s="31" t="s">
        <v>54</v>
      </c>
      <c r="C29" s="32"/>
      <c r="D29" s="30">
        <v>20</v>
      </c>
      <c r="E29" s="30" t="s">
        <v>78</v>
      </c>
      <c r="F29" s="33"/>
      <c r="G29" s="34">
        <v>0</v>
      </c>
      <c r="H29" s="1">
        <f t="shared" si="7"/>
        <v>0</v>
      </c>
      <c r="I29" s="34">
        <v>0</v>
      </c>
      <c r="J29" s="1">
        <f t="shared" si="8"/>
        <v>0</v>
      </c>
      <c r="K29" s="1">
        <f t="shared" si="9"/>
        <v>0</v>
      </c>
      <c r="L29" s="1">
        <f t="shared" si="10"/>
        <v>0</v>
      </c>
      <c r="M29" s="1">
        <f t="shared" si="11"/>
        <v>0</v>
      </c>
      <c r="N29" s="1">
        <f t="shared" si="12"/>
        <v>0</v>
      </c>
      <c r="O29" s="2">
        <f t="shared" si="13"/>
        <v>0</v>
      </c>
    </row>
    <row r="30" spans="1:15" s="25" customFormat="1" ht="29.25" customHeight="1" x14ac:dyDescent="0.2">
      <c r="A30" s="26">
        <v>12</v>
      </c>
      <c r="B30" s="31" t="s">
        <v>55</v>
      </c>
      <c r="C30" s="32"/>
      <c r="D30" s="30">
        <v>20</v>
      </c>
      <c r="E30" s="30" t="s">
        <v>78</v>
      </c>
      <c r="F30" s="33"/>
      <c r="G30" s="34">
        <v>0</v>
      </c>
      <c r="H30" s="1">
        <f t="shared" si="7"/>
        <v>0</v>
      </c>
      <c r="I30" s="34">
        <v>0</v>
      </c>
      <c r="J30" s="1">
        <f t="shared" si="8"/>
        <v>0</v>
      </c>
      <c r="K30" s="1">
        <f t="shared" si="9"/>
        <v>0</v>
      </c>
      <c r="L30" s="1">
        <f t="shared" si="10"/>
        <v>0</v>
      </c>
      <c r="M30" s="1">
        <f t="shared" si="11"/>
        <v>0</v>
      </c>
      <c r="N30" s="1">
        <f t="shared" si="12"/>
        <v>0</v>
      </c>
      <c r="O30" s="2">
        <f t="shared" si="13"/>
        <v>0</v>
      </c>
    </row>
    <row r="31" spans="1:15" s="25" customFormat="1" ht="29.25" customHeight="1" x14ac:dyDescent="0.2">
      <c r="A31" s="26">
        <v>13</v>
      </c>
      <c r="B31" s="31" t="s">
        <v>56</v>
      </c>
      <c r="C31" s="32"/>
      <c r="D31" s="30">
        <v>20</v>
      </c>
      <c r="E31" s="30" t="s">
        <v>78</v>
      </c>
      <c r="F31" s="33"/>
      <c r="G31" s="34">
        <v>0</v>
      </c>
      <c r="H31" s="1">
        <f t="shared" si="7"/>
        <v>0</v>
      </c>
      <c r="I31" s="34">
        <v>0</v>
      </c>
      <c r="J31" s="1">
        <f t="shared" si="8"/>
        <v>0</v>
      </c>
      <c r="K31" s="1">
        <f t="shared" si="9"/>
        <v>0</v>
      </c>
      <c r="L31" s="1">
        <f t="shared" si="10"/>
        <v>0</v>
      </c>
      <c r="M31" s="1">
        <f t="shared" si="11"/>
        <v>0</v>
      </c>
      <c r="N31" s="1">
        <f t="shared" si="12"/>
        <v>0</v>
      </c>
      <c r="O31" s="2">
        <f t="shared" si="13"/>
        <v>0</v>
      </c>
    </row>
    <row r="32" spans="1:15" s="25" customFormat="1" ht="29.25" customHeight="1" x14ac:dyDescent="0.2">
      <c r="A32" s="26">
        <v>14</v>
      </c>
      <c r="B32" s="31" t="s">
        <v>57</v>
      </c>
      <c r="C32" s="32"/>
      <c r="D32" s="30">
        <v>20</v>
      </c>
      <c r="E32" s="30" t="s">
        <v>78</v>
      </c>
      <c r="F32" s="33"/>
      <c r="G32" s="34">
        <v>0</v>
      </c>
      <c r="H32" s="1">
        <f t="shared" si="7"/>
        <v>0</v>
      </c>
      <c r="I32" s="34">
        <v>0</v>
      </c>
      <c r="J32" s="1">
        <f t="shared" si="8"/>
        <v>0</v>
      </c>
      <c r="K32" s="1">
        <f t="shared" si="9"/>
        <v>0</v>
      </c>
      <c r="L32" s="1">
        <f t="shared" si="10"/>
        <v>0</v>
      </c>
      <c r="M32" s="1">
        <f t="shared" si="11"/>
        <v>0</v>
      </c>
      <c r="N32" s="1">
        <f t="shared" si="12"/>
        <v>0</v>
      </c>
      <c r="O32" s="2">
        <f t="shared" si="13"/>
        <v>0</v>
      </c>
    </row>
    <row r="33" spans="1:15" s="25" customFormat="1" ht="29.25" customHeight="1" x14ac:dyDescent="0.2">
      <c r="A33" s="26">
        <v>15</v>
      </c>
      <c r="B33" s="31" t="s">
        <v>58</v>
      </c>
      <c r="C33" s="32"/>
      <c r="D33" s="30">
        <v>1</v>
      </c>
      <c r="E33" s="30" t="s">
        <v>78</v>
      </c>
      <c r="F33" s="33"/>
      <c r="G33" s="34">
        <v>0</v>
      </c>
      <c r="H33" s="1">
        <f t="shared" si="7"/>
        <v>0</v>
      </c>
      <c r="I33" s="34">
        <v>0</v>
      </c>
      <c r="J33" s="1">
        <f t="shared" si="8"/>
        <v>0</v>
      </c>
      <c r="K33" s="1">
        <f t="shared" si="9"/>
        <v>0</v>
      </c>
      <c r="L33" s="1">
        <f t="shared" si="10"/>
        <v>0</v>
      </c>
      <c r="M33" s="1">
        <f t="shared" si="11"/>
        <v>0</v>
      </c>
      <c r="N33" s="1">
        <f t="shared" si="12"/>
        <v>0</v>
      </c>
      <c r="O33" s="2">
        <f t="shared" si="13"/>
        <v>0</v>
      </c>
    </row>
    <row r="34" spans="1:15" s="25" customFormat="1" ht="29.25" customHeight="1" x14ac:dyDescent="0.2">
      <c r="A34" s="26">
        <v>16</v>
      </c>
      <c r="B34" s="31" t="s">
        <v>59</v>
      </c>
      <c r="C34" s="32"/>
      <c r="D34" s="30">
        <v>1</v>
      </c>
      <c r="E34" s="30" t="s">
        <v>78</v>
      </c>
      <c r="F34" s="33"/>
      <c r="G34" s="34">
        <v>0</v>
      </c>
      <c r="H34" s="1">
        <f>+ROUND(F34*G34,0)</f>
        <v>0</v>
      </c>
      <c r="I34" s="34">
        <v>0</v>
      </c>
      <c r="J34" s="1">
        <f>ROUND(F34*I34,0)</f>
        <v>0</v>
      </c>
      <c r="K34" s="1">
        <f>ROUND(F34+H34+J34,0)</f>
        <v>0</v>
      </c>
      <c r="L34" s="1">
        <f>ROUND(F34*D34,0)</f>
        <v>0</v>
      </c>
      <c r="M34" s="1">
        <f>ROUND(D34*H34,0)</f>
        <v>0</v>
      </c>
      <c r="N34" s="1">
        <f>ROUND(J34*D34,0)</f>
        <v>0</v>
      </c>
      <c r="O34" s="2">
        <f>ROUND(L34+N34+M34,0)</f>
        <v>0</v>
      </c>
    </row>
    <row r="35" spans="1:15" s="25" customFormat="1" ht="29.25" customHeight="1" x14ac:dyDescent="0.2">
      <c r="A35" s="26">
        <v>17</v>
      </c>
      <c r="B35" s="31" t="s">
        <v>60</v>
      </c>
      <c r="C35" s="32"/>
      <c r="D35" s="30">
        <v>1</v>
      </c>
      <c r="E35" s="30" t="s">
        <v>78</v>
      </c>
      <c r="F35" s="33"/>
      <c r="G35" s="34">
        <v>0</v>
      </c>
      <c r="H35" s="1">
        <f t="shared" ref="H35:H40" si="14">+ROUND(F35*G35,0)</f>
        <v>0</v>
      </c>
      <c r="I35" s="34">
        <v>0</v>
      </c>
      <c r="J35" s="1">
        <f t="shared" ref="J35:J40" si="15">ROUND(F35*I35,0)</f>
        <v>0</v>
      </c>
      <c r="K35" s="1">
        <f t="shared" ref="K35:K40" si="16">ROUND(F35+H35+J35,0)</f>
        <v>0</v>
      </c>
      <c r="L35" s="1">
        <f t="shared" ref="L35:L40" si="17">ROUND(F35*D35,0)</f>
        <v>0</v>
      </c>
      <c r="M35" s="1">
        <f t="shared" ref="M35:M40" si="18">ROUND(D35*H35,0)</f>
        <v>0</v>
      </c>
      <c r="N35" s="1">
        <f t="shared" ref="N35:N40" si="19">ROUND(J35*D35,0)</f>
        <v>0</v>
      </c>
      <c r="O35" s="2">
        <f t="shared" ref="O35:O40" si="20">ROUND(L35+N35+M35,0)</f>
        <v>0</v>
      </c>
    </row>
    <row r="36" spans="1:15" s="25" customFormat="1" ht="29.25" customHeight="1" x14ac:dyDescent="0.2">
      <c r="A36" s="26">
        <v>18</v>
      </c>
      <c r="B36" s="31" t="s">
        <v>61</v>
      </c>
      <c r="C36" s="32"/>
      <c r="D36" s="30">
        <v>1</v>
      </c>
      <c r="E36" s="30" t="s">
        <v>78</v>
      </c>
      <c r="F36" s="33"/>
      <c r="G36" s="34">
        <v>0</v>
      </c>
      <c r="H36" s="1">
        <f t="shared" si="14"/>
        <v>0</v>
      </c>
      <c r="I36" s="34">
        <v>0</v>
      </c>
      <c r="J36" s="1">
        <f t="shared" si="15"/>
        <v>0</v>
      </c>
      <c r="K36" s="1">
        <f t="shared" si="16"/>
        <v>0</v>
      </c>
      <c r="L36" s="1">
        <f t="shared" si="17"/>
        <v>0</v>
      </c>
      <c r="M36" s="1">
        <f t="shared" si="18"/>
        <v>0</v>
      </c>
      <c r="N36" s="1">
        <f t="shared" si="19"/>
        <v>0</v>
      </c>
      <c r="O36" s="2">
        <f t="shared" si="20"/>
        <v>0</v>
      </c>
    </row>
    <row r="37" spans="1:15" s="25" customFormat="1" ht="29.25" customHeight="1" x14ac:dyDescent="0.2">
      <c r="A37" s="26">
        <v>19</v>
      </c>
      <c r="B37" s="31" t="s">
        <v>62</v>
      </c>
      <c r="C37" s="32"/>
      <c r="D37" s="30">
        <v>1</v>
      </c>
      <c r="E37" s="30" t="s">
        <v>78</v>
      </c>
      <c r="F37" s="33"/>
      <c r="G37" s="34">
        <v>0</v>
      </c>
      <c r="H37" s="1">
        <f t="shared" si="14"/>
        <v>0</v>
      </c>
      <c r="I37" s="34">
        <v>0</v>
      </c>
      <c r="J37" s="1">
        <f t="shared" si="15"/>
        <v>0</v>
      </c>
      <c r="K37" s="1">
        <f t="shared" si="16"/>
        <v>0</v>
      </c>
      <c r="L37" s="1">
        <f t="shared" si="17"/>
        <v>0</v>
      </c>
      <c r="M37" s="1">
        <f t="shared" si="18"/>
        <v>0</v>
      </c>
      <c r="N37" s="1">
        <f t="shared" si="19"/>
        <v>0</v>
      </c>
      <c r="O37" s="2">
        <f t="shared" si="20"/>
        <v>0</v>
      </c>
    </row>
    <row r="38" spans="1:15" s="25" customFormat="1" ht="29.25" customHeight="1" x14ac:dyDescent="0.2">
      <c r="A38" s="26">
        <v>20</v>
      </c>
      <c r="B38" s="31" t="s">
        <v>63</v>
      </c>
      <c r="C38" s="32"/>
      <c r="D38" s="30">
        <v>1</v>
      </c>
      <c r="E38" s="30" t="s">
        <v>78</v>
      </c>
      <c r="F38" s="33"/>
      <c r="G38" s="34">
        <v>0</v>
      </c>
      <c r="H38" s="1">
        <f t="shared" si="14"/>
        <v>0</v>
      </c>
      <c r="I38" s="34">
        <v>0</v>
      </c>
      <c r="J38" s="1">
        <f t="shared" si="15"/>
        <v>0</v>
      </c>
      <c r="K38" s="1">
        <f t="shared" si="16"/>
        <v>0</v>
      </c>
      <c r="L38" s="1">
        <f t="shared" si="17"/>
        <v>0</v>
      </c>
      <c r="M38" s="1">
        <f t="shared" si="18"/>
        <v>0</v>
      </c>
      <c r="N38" s="1">
        <f t="shared" si="19"/>
        <v>0</v>
      </c>
      <c r="O38" s="2">
        <f t="shared" si="20"/>
        <v>0</v>
      </c>
    </row>
    <row r="39" spans="1:15" s="25" customFormat="1" ht="29.25" customHeight="1" x14ac:dyDescent="0.2">
      <c r="A39" s="26">
        <v>21</v>
      </c>
      <c r="B39" s="31" t="s">
        <v>64</v>
      </c>
      <c r="C39" s="32"/>
      <c r="D39" s="30">
        <v>1</v>
      </c>
      <c r="E39" s="30" t="s">
        <v>78</v>
      </c>
      <c r="F39" s="33"/>
      <c r="G39" s="34">
        <v>0</v>
      </c>
      <c r="H39" s="1">
        <f t="shared" si="14"/>
        <v>0</v>
      </c>
      <c r="I39" s="34">
        <v>0</v>
      </c>
      <c r="J39" s="1">
        <f t="shared" si="15"/>
        <v>0</v>
      </c>
      <c r="K39" s="1">
        <f t="shared" si="16"/>
        <v>0</v>
      </c>
      <c r="L39" s="1">
        <f t="shared" si="17"/>
        <v>0</v>
      </c>
      <c r="M39" s="1">
        <f t="shared" si="18"/>
        <v>0</v>
      </c>
      <c r="N39" s="1">
        <f t="shared" si="19"/>
        <v>0</v>
      </c>
      <c r="O39" s="2">
        <f t="shared" si="20"/>
        <v>0</v>
      </c>
    </row>
    <row r="40" spans="1:15" s="25" customFormat="1" ht="29.25" customHeight="1" x14ac:dyDescent="0.2">
      <c r="A40" s="26">
        <v>22</v>
      </c>
      <c r="B40" s="31" t="s">
        <v>65</v>
      </c>
      <c r="C40" s="32"/>
      <c r="D40" s="30">
        <v>1</v>
      </c>
      <c r="E40" s="30" t="s">
        <v>78</v>
      </c>
      <c r="F40" s="33"/>
      <c r="G40" s="34">
        <v>0</v>
      </c>
      <c r="H40" s="1">
        <f t="shared" si="14"/>
        <v>0</v>
      </c>
      <c r="I40" s="34">
        <v>0</v>
      </c>
      <c r="J40" s="1">
        <f t="shared" si="15"/>
        <v>0</v>
      </c>
      <c r="K40" s="1">
        <f t="shared" si="16"/>
        <v>0</v>
      </c>
      <c r="L40" s="1">
        <f t="shared" si="17"/>
        <v>0</v>
      </c>
      <c r="M40" s="1">
        <f t="shared" si="18"/>
        <v>0</v>
      </c>
      <c r="N40" s="1">
        <f t="shared" si="19"/>
        <v>0</v>
      </c>
      <c r="O40" s="2">
        <f t="shared" si="20"/>
        <v>0</v>
      </c>
    </row>
    <row r="41" spans="1:15" s="25" customFormat="1" ht="29.25" customHeight="1" x14ac:dyDescent="0.2">
      <c r="A41" s="26">
        <v>23</v>
      </c>
      <c r="B41" s="31" t="s">
        <v>66</v>
      </c>
      <c r="C41" s="32"/>
      <c r="D41" s="30">
        <v>5</v>
      </c>
      <c r="E41" s="30" t="s">
        <v>78</v>
      </c>
      <c r="F41" s="33"/>
      <c r="G41" s="34">
        <v>0</v>
      </c>
      <c r="H41" s="1">
        <f>+ROUND(F41*G41,0)</f>
        <v>0</v>
      </c>
      <c r="I41" s="34">
        <v>0</v>
      </c>
      <c r="J41" s="1">
        <f>ROUND(F41*I41,0)</f>
        <v>0</v>
      </c>
      <c r="K41" s="1">
        <f>ROUND(F41+H41+J41,0)</f>
        <v>0</v>
      </c>
      <c r="L41" s="1">
        <f>ROUND(F41*D41,0)</f>
        <v>0</v>
      </c>
      <c r="M41" s="1">
        <f>ROUND(D41*H41,0)</f>
        <v>0</v>
      </c>
      <c r="N41" s="1">
        <f>ROUND(J41*D41,0)</f>
        <v>0</v>
      </c>
      <c r="O41" s="2">
        <f>ROUND(L41+N41+M41,0)</f>
        <v>0</v>
      </c>
    </row>
    <row r="42" spans="1:15" s="25" customFormat="1" ht="29.25" customHeight="1" x14ac:dyDescent="0.2">
      <c r="A42" s="26">
        <v>24</v>
      </c>
      <c r="B42" s="31" t="s">
        <v>67</v>
      </c>
      <c r="C42" s="32"/>
      <c r="D42" s="30">
        <v>50</v>
      </c>
      <c r="E42" s="30" t="s">
        <v>78</v>
      </c>
      <c r="F42" s="33"/>
      <c r="G42" s="34">
        <v>0</v>
      </c>
      <c r="H42" s="1">
        <f t="shared" ref="H42:H48" si="21">+ROUND(F42*G42,0)</f>
        <v>0</v>
      </c>
      <c r="I42" s="34">
        <v>0</v>
      </c>
      <c r="J42" s="1">
        <f t="shared" ref="J42:J48" si="22">ROUND(F42*I42,0)</f>
        <v>0</v>
      </c>
      <c r="K42" s="1">
        <f t="shared" ref="K42:K48" si="23">ROUND(F42+H42+J42,0)</f>
        <v>0</v>
      </c>
      <c r="L42" s="1">
        <f t="shared" ref="L42:L48" si="24">ROUND(F42*D42,0)</f>
        <v>0</v>
      </c>
      <c r="M42" s="1">
        <f t="shared" ref="M42:M48" si="25">ROUND(D42*H42,0)</f>
        <v>0</v>
      </c>
      <c r="N42" s="1">
        <f t="shared" ref="N42:N48" si="26">ROUND(J42*D42,0)</f>
        <v>0</v>
      </c>
      <c r="O42" s="2">
        <f t="shared" ref="O42:O48" si="27">ROUND(L42+N42+M42,0)</f>
        <v>0</v>
      </c>
    </row>
    <row r="43" spans="1:15" s="25" customFormat="1" ht="29.25" customHeight="1" x14ac:dyDescent="0.2">
      <c r="A43" s="26">
        <v>25</v>
      </c>
      <c r="B43" s="31" t="s">
        <v>68</v>
      </c>
      <c r="C43" s="32"/>
      <c r="D43" s="30">
        <v>50</v>
      </c>
      <c r="E43" s="30" t="s">
        <v>78</v>
      </c>
      <c r="F43" s="33"/>
      <c r="G43" s="34">
        <v>0</v>
      </c>
      <c r="H43" s="1">
        <f t="shared" si="21"/>
        <v>0</v>
      </c>
      <c r="I43" s="34">
        <v>0</v>
      </c>
      <c r="J43" s="1">
        <f t="shared" si="22"/>
        <v>0</v>
      </c>
      <c r="K43" s="1">
        <f t="shared" si="23"/>
        <v>0</v>
      </c>
      <c r="L43" s="1">
        <f t="shared" si="24"/>
        <v>0</v>
      </c>
      <c r="M43" s="1">
        <f t="shared" si="25"/>
        <v>0</v>
      </c>
      <c r="N43" s="1">
        <f t="shared" si="26"/>
        <v>0</v>
      </c>
      <c r="O43" s="2">
        <f t="shared" si="27"/>
        <v>0</v>
      </c>
    </row>
    <row r="44" spans="1:15" s="25" customFormat="1" ht="93" customHeight="1" x14ac:dyDescent="0.2">
      <c r="A44" s="26">
        <v>26</v>
      </c>
      <c r="B44" s="31" t="s">
        <v>69</v>
      </c>
      <c r="C44" s="32"/>
      <c r="D44" s="30">
        <v>1</v>
      </c>
      <c r="E44" s="30" t="s">
        <v>78</v>
      </c>
      <c r="F44" s="33"/>
      <c r="G44" s="34">
        <v>0</v>
      </c>
      <c r="H44" s="1">
        <f t="shared" si="21"/>
        <v>0</v>
      </c>
      <c r="I44" s="34">
        <v>0</v>
      </c>
      <c r="J44" s="1">
        <f t="shared" si="22"/>
        <v>0</v>
      </c>
      <c r="K44" s="1">
        <f t="shared" si="23"/>
        <v>0</v>
      </c>
      <c r="L44" s="1">
        <f t="shared" si="24"/>
        <v>0</v>
      </c>
      <c r="M44" s="1">
        <f t="shared" si="25"/>
        <v>0</v>
      </c>
      <c r="N44" s="1">
        <f t="shared" si="26"/>
        <v>0</v>
      </c>
      <c r="O44" s="2">
        <f t="shared" si="27"/>
        <v>0</v>
      </c>
    </row>
    <row r="45" spans="1:15" s="25" customFormat="1" ht="29.25" customHeight="1" x14ac:dyDescent="0.2">
      <c r="A45" s="26">
        <v>27</v>
      </c>
      <c r="B45" s="31" t="s">
        <v>70</v>
      </c>
      <c r="C45" s="32"/>
      <c r="D45" s="30">
        <v>1</v>
      </c>
      <c r="E45" s="30" t="s">
        <v>78</v>
      </c>
      <c r="F45" s="33"/>
      <c r="G45" s="34">
        <v>0</v>
      </c>
      <c r="H45" s="1">
        <f t="shared" si="21"/>
        <v>0</v>
      </c>
      <c r="I45" s="34">
        <v>0</v>
      </c>
      <c r="J45" s="1">
        <f t="shared" si="22"/>
        <v>0</v>
      </c>
      <c r="K45" s="1">
        <f t="shared" si="23"/>
        <v>0</v>
      </c>
      <c r="L45" s="1">
        <f t="shared" si="24"/>
        <v>0</v>
      </c>
      <c r="M45" s="1">
        <f t="shared" si="25"/>
        <v>0</v>
      </c>
      <c r="N45" s="1">
        <f t="shared" si="26"/>
        <v>0</v>
      </c>
      <c r="O45" s="2">
        <f t="shared" si="27"/>
        <v>0</v>
      </c>
    </row>
    <row r="46" spans="1:15" s="25" customFormat="1" ht="36" customHeight="1" x14ac:dyDescent="0.2">
      <c r="A46" s="26">
        <v>28</v>
      </c>
      <c r="B46" s="31" t="s">
        <v>71</v>
      </c>
      <c r="C46" s="32"/>
      <c r="D46" s="30">
        <v>20</v>
      </c>
      <c r="E46" s="30" t="s">
        <v>78</v>
      </c>
      <c r="F46" s="33"/>
      <c r="G46" s="34">
        <v>0</v>
      </c>
      <c r="H46" s="1">
        <f t="shared" si="21"/>
        <v>0</v>
      </c>
      <c r="I46" s="34">
        <v>0</v>
      </c>
      <c r="J46" s="1">
        <f t="shared" si="22"/>
        <v>0</v>
      </c>
      <c r="K46" s="1">
        <f t="shared" si="23"/>
        <v>0</v>
      </c>
      <c r="L46" s="1">
        <f t="shared" si="24"/>
        <v>0</v>
      </c>
      <c r="M46" s="1">
        <f t="shared" si="25"/>
        <v>0</v>
      </c>
      <c r="N46" s="1">
        <f t="shared" si="26"/>
        <v>0</v>
      </c>
      <c r="O46" s="2">
        <f t="shared" si="27"/>
        <v>0</v>
      </c>
    </row>
    <row r="47" spans="1:15" s="25" customFormat="1" ht="39" customHeight="1" x14ac:dyDescent="0.2">
      <c r="A47" s="26">
        <v>29</v>
      </c>
      <c r="B47" s="31" t="s">
        <v>72</v>
      </c>
      <c r="C47" s="32"/>
      <c r="D47" s="30">
        <v>5</v>
      </c>
      <c r="E47" s="30" t="s">
        <v>78</v>
      </c>
      <c r="F47" s="33"/>
      <c r="G47" s="34">
        <v>0</v>
      </c>
      <c r="H47" s="1">
        <f t="shared" si="21"/>
        <v>0</v>
      </c>
      <c r="I47" s="34">
        <v>0</v>
      </c>
      <c r="J47" s="1">
        <f t="shared" si="22"/>
        <v>0</v>
      </c>
      <c r="K47" s="1">
        <f t="shared" si="23"/>
        <v>0</v>
      </c>
      <c r="L47" s="1">
        <f t="shared" si="24"/>
        <v>0</v>
      </c>
      <c r="M47" s="1">
        <f t="shared" si="25"/>
        <v>0</v>
      </c>
      <c r="N47" s="1">
        <f t="shared" si="26"/>
        <v>0</v>
      </c>
      <c r="O47" s="2">
        <f t="shared" si="27"/>
        <v>0</v>
      </c>
    </row>
    <row r="48" spans="1:15" s="25" customFormat="1" ht="37.5" customHeight="1" x14ac:dyDescent="0.2">
      <c r="A48" s="26">
        <v>30</v>
      </c>
      <c r="B48" s="31" t="s">
        <v>73</v>
      </c>
      <c r="C48" s="32"/>
      <c r="D48" s="30">
        <v>5</v>
      </c>
      <c r="E48" s="30" t="s">
        <v>78</v>
      </c>
      <c r="F48" s="33"/>
      <c r="G48" s="34">
        <v>0</v>
      </c>
      <c r="H48" s="1">
        <f t="shared" si="21"/>
        <v>0</v>
      </c>
      <c r="I48" s="34">
        <v>0</v>
      </c>
      <c r="J48" s="1">
        <f t="shared" si="22"/>
        <v>0</v>
      </c>
      <c r="K48" s="1">
        <f t="shared" si="23"/>
        <v>0</v>
      </c>
      <c r="L48" s="1">
        <f t="shared" si="24"/>
        <v>0</v>
      </c>
      <c r="M48" s="1">
        <f t="shared" si="25"/>
        <v>0</v>
      </c>
      <c r="N48" s="1">
        <f t="shared" si="26"/>
        <v>0</v>
      </c>
      <c r="O48" s="2">
        <f t="shared" si="27"/>
        <v>0</v>
      </c>
    </row>
    <row r="49" spans="1:15" s="25" customFormat="1" ht="29.25" customHeight="1" x14ac:dyDescent="0.2">
      <c r="A49" s="26">
        <v>31</v>
      </c>
      <c r="B49" s="31" t="s">
        <v>74</v>
      </c>
      <c r="C49" s="32"/>
      <c r="D49" s="30">
        <v>1</v>
      </c>
      <c r="E49" s="30" t="s">
        <v>78</v>
      </c>
      <c r="F49" s="33"/>
      <c r="G49" s="34">
        <v>0</v>
      </c>
      <c r="H49" s="1">
        <f>+ROUND(F49*G49,0)</f>
        <v>0</v>
      </c>
      <c r="I49" s="34">
        <v>0</v>
      </c>
      <c r="J49" s="1">
        <f>ROUND(F49*I49,0)</f>
        <v>0</v>
      </c>
      <c r="K49" s="1">
        <f>ROUND(F49+H49+J49,0)</f>
        <v>0</v>
      </c>
      <c r="L49" s="1">
        <f>ROUND(F49*D49,0)</f>
        <v>0</v>
      </c>
      <c r="M49" s="1">
        <f>ROUND(D49*H49,0)</f>
        <v>0</v>
      </c>
      <c r="N49" s="1">
        <f>ROUND(J49*D49,0)</f>
        <v>0</v>
      </c>
      <c r="O49" s="2">
        <f>ROUND(L49+N49+M49,0)</f>
        <v>0</v>
      </c>
    </row>
    <row r="50" spans="1:15" s="25" customFormat="1" ht="29.25" customHeight="1" x14ac:dyDescent="0.2">
      <c r="A50" s="26">
        <v>32</v>
      </c>
      <c r="B50" s="31" t="s">
        <v>75</v>
      </c>
      <c r="C50" s="32"/>
      <c r="D50" s="30">
        <v>10</v>
      </c>
      <c r="E50" s="30" t="s">
        <v>78</v>
      </c>
      <c r="F50" s="33"/>
      <c r="G50" s="34">
        <v>0</v>
      </c>
      <c r="H50" s="1">
        <f t="shared" ref="H50:H52" si="28">+ROUND(F50*G50,0)</f>
        <v>0</v>
      </c>
      <c r="I50" s="34">
        <v>0</v>
      </c>
      <c r="J50" s="1">
        <f t="shared" ref="J50:J52" si="29">ROUND(F50*I50,0)</f>
        <v>0</v>
      </c>
      <c r="K50" s="1">
        <f t="shared" ref="K50:K52" si="30">ROUND(F50+H50+J50,0)</f>
        <v>0</v>
      </c>
      <c r="L50" s="1">
        <f t="shared" ref="L50:L52" si="31">ROUND(F50*D50,0)</f>
        <v>0</v>
      </c>
      <c r="M50" s="1">
        <f t="shared" ref="M50:M52" si="32">ROUND(D50*H50,0)</f>
        <v>0</v>
      </c>
      <c r="N50" s="1">
        <f t="shared" ref="N50:N52" si="33">ROUND(J50*D50,0)</f>
        <v>0</v>
      </c>
      <c r="O50" s="2">
        <f t="shared" ref="O50:O52" si="34">ROUND(L50+N50+M50,0)</f>
        <v>0</v>
      </c>
    </row>
    <row r="51" spans="1:15" s="25" customFormat="1" ht="29.25" customHeight="1" x14ac:dyDescent="0.2">
      <c r="A51" s="26">
        <v>33</v>
      </c>
      <c r="B51" s="31" t="s">
        <v>76</v>
      </c>
      <c r="C51" s="32"/>
      <c r="D51" s="30">
        <v>10</v>
      </c>
      <c r="E51" s="30" t="s">
        <v>78</v>
      </c>
      <c r="F51" s="33"/>
      <c r="G51" s="34">
        <v>0</v>
      </c>
      <c r="H51" s="1">
        <f t="shared" si="28"/>
        <v>0</v>
      </c>
      <c r="I51" s="34">
        <v>0</v>
      </c>
      <c r="J51" s="1">
        <f t="shared" si="29"/>
        <v>0</v>
      </c>
      <c r="K51" s="1">
        <f t="shared" si="30"/>
        <v>0</v>
      </c>
      <c r="L51" s="1">
        <f t="shared" si="31"/>
        <v>0</v>
      </c>
      <c r="M51" s="1">
        <f t="shared" si="32"/>
        <v>0</v>
      </c>
      <c r="N51" s="1">
        <f t="shared" si="33"/>
        <v>0</v>
      </c>
      <c r="O51" s="2">
        <f t="shared" si="34"/>
        <v>0</v>
      </c>
    </row>
    <row r="52" spans="1:15" s="25" customFormat="1" ht="36.75" customHeight="1" x14ac:dyDescent="0.2">
      <c r="A52" s="26">
        <v>34</v>
      </c>
      <c r="B52" s="31" t="s">
        <v>77</v>
      </c>
      <c r="C52" s="32"/>
      <c r="D52" s="30">
        <v>1</v>
      </c>
      <c r="E52" s="30" t="s">
        <v>78</v>
      </c>
      <c r="F52" s="33"/>
      <c r="G52" s="34">
        <v>0</v>
      </c>
      <c r="H52" s="1">
        <f t="shared" si="28"/>
        <v>0</v>
      </c>
      <c r="I52" s="34">
        <v>0</v>
      </c>
      <c r="J52" s="1">
        <f t="shared" si="29"/>
        <v>0</v>
      </c>
      <c r="K52" s="1">
        <f t="shared" si="30"/>
        <v>0</v>
      </c>
      <c r="L52" s="1">
        <f t="shared" si="31"/>
        <v>0</v>
      </c>
      <c r="M52" s="1">
        <f t="shared" si="32"/>
        <v>0</v>
      </c>
      <c r="N52" s="1">
        <f t="shared" si="33"/>
        <v>0</v>
      </c>
      <c r="O52" s="2">
        <f t="shared" si="34"/>
        <v>0</v>
      </c>
    </row>
    <row r="53" spans="1:15" s="25" customFormat="1" ht="42" customHeight="1" thickBot="1" x14ac:dyDescent="0.25">
      <c r="A53" s="20"/>
      <c r="B53" s="52"/>
      <c r="C53" s="52"/>
      <c r="D53" s="52"/>
      <c r="E53" s="52"/>
      <c r="F53" s="52"/>
      <c r="G53" s="52"/>
      <c r="H53" s="52"/>
      <c r="I53" s="52"/>
      <c r="J53" s="52"/>
      <c r="K53" s="52"/>
      <c r="L53" s="52"/>
      <c r="M53" s="53" t="s">
        <v>37</v>
      </c>
      <c r="N53" s="53"/>
      <c r="O53" s="4">
        <f>SUMIF(G:G,0%,L:L)</f>
        <v>0</v>
      </c>
    </row>
    <row r="54" spans="1:15" s="25" customFormat="1" ht="39" customHeight="1" thickBot="1" x14ac:dyDescent="0.25">
      <c r="A54" s="38" t="s">
        <v>24</v>
      </c>
      <c r="B54" s="39"/>
      <c r="C54" s="39"/>
      <c r="D54" s="39"/>
      <c r="E54" s="39"/>
      <c r="F54" s="39"/>
      <c r="G54" s="39"/>
      <c r="H54" s="39"/>
      <c r="I54" s="39"/>
      <c r="J54" s="39"/>
      <c r="K54" s="39"/>
      <c r="L54" s="39"/>
      <c r="M54" s="53" t="s">
        <v>10</v>
      </c>
      <c r="N54" s="53"/>
      <c r="O54" s="4">
        <f>SUMIF(G:G,5%,L:L)</f>
        <v>0</v>
      </c>
    </row>
    <row r="55" spans="1:15" s="25" customFormat="1" ht="30" customHeight="1" x14ac:dyDescent="0.2">
      <c r="A55" s="35" t="s">
        <v>42</v>
      </c>
      <c r="B55" s="35"/>
      <c r="C55" s="35"/>
      <c r="D55" s="35"/>
      <c r="E55" s="35"/>
      <c r="F55" s="35"/>
      <c r="G55" s="35"/>
      <c r="H55" s="35"/>
      <c r="I55" s="35"/>
      <c r="J55" s="35"/>
      <c r="K55" s="35"/>
      <c r="L55" s="36"/>
      <c r="M55" s="53" t="s">
        <v>11</v>
      </c>
      <c r="N55" s="53"/>
      <c r="O55" s="4">
        <f>SUMIF(G:G,19%,L:L)</f>
        <v>0</v>
      </c>
    </row>
    <row r="56" spans="1:15" s="25" customFormat="1" ht="30" customHeight="1" x14ac:dyDescent="0.2">
      <c r="A56" s="37"/>
      <c r="B56" s="37"/>
      <c r="C56" s="37"/>
      <c r="D56" s="37"/>
      <c r="E56" s="37"/>
      <c r="F56" s="37"/>
      <c r="G56" s="37"/>
      <c r="H56" s="37"/>
      <c r="I56" s="37"/>
      <c r="J56" s="37"/>
      <c r="K56" s="37"/>
      <c r="L56" s="37"/>
      <c r="M56" s="54" t="s">
        <v>7</v>
      </c>
      <c r="N56" s="55"/>
      <c r="O56" s="5">
        <f>SUM(O53:O55)</f>
        <v>0</v>
      </c>
    </row>
    <row r="57" spans="1:15" s="25" customFormat="1" ht="30" customHeight="1" x14ac:dyDescent="0.2">
      <c r="A57" s="37"/>
      <c r="B57" s="37"/>
      <c r="C57" s="37"/>
      <c r="D57" s="37"/>
      <c r="E57" s="37"/>
      <c r="F57" s="37"/>
      <c r="G57" s="37"/>
      <c r="H57" s="37"/>
      <c r="I57" s="37"/>
      <c r="J57" s="37"/>
      <c r="K57" s="37"/>
      <c r="L57" s="37"/>
      <c r="M57" s="56" t="s">
        <v>12</v>
      </c>
      <c r="N57" s="57"/>
      <c r="O57" s="6">
        <f>ROUND(O54*5%,0)</f>
        <v>0</v>
      </c>
    </row>
    <row r="58" spans="1:15" s="25" customFormat="1" ht="30" customHeight="1" x14ac:dyDescent="0.2">
      <c r="A58" s="37"/>
      <c r="B58" s="37"/>
      <c r="C58" s="37"/>
      <c r="D58" s="37"/>
      <c r="E58" s="37"/>
      <c r="F58" s="37"/>
      <c r="G58" s="37"/>
      <c r="H58" s="37"/>
      <c r="I58" s="37"/>
      <c r="J58" s="37"/>
      <c r="K58" s="37"/>
      <c r="L58" s="37"/>
      <c r="M58" s="56" t="s">
        <v>13</v>
      </c>
      <c r="N58" s="57"/>
      <c r="O58" s="4">
        <f>ROUND(O55*19%,0)</f>
        <v>0</v>
      </c>
    </row>
    <row r="59" spans="1:15" s="25" customFormat="1" ht="30" customHeight="1" x14ac:dyDescent="0.2">
      <c r="A59" s="37"/>
      <c r="B59" s="37"/>
      <c r="C59" s="37"/>
      <c r="D59" s="37"/>
      <c r="E59" s="37"/>
      <c r="F59" s="37"/>
      <c r="G59" s="37"/>
      <c r="H59" s="37"/>
      <c r="I59" s="37"/>
      <c r="J59" s="37"/>
      <c r="K59" s="37"/>
      <c r="L59" s="37"/>
      <c r="M59" s="54" t="s">
        <v>14</v>
      </c>
      <c r="N59" s="55"/>
      <c r="O59" s="5">
        <f>SUM(O57:O58)</f>
        <v>0</v>
      </c>
    </row>
    <row r="60" spans="1:15" s="25" customFormat="1" ht="30" customHeight="1" x14ac:dyDescent="0.2">
      <c r="A60" s="37"/>
      <c r="B60" s="37"/>
      <c r="C60" s="37"/>
      <c r="D60" s="37"/>
      <c r="E60" s="37"/>
      <c r="F60" s="37"/>
      <c r="G60" s="37"/>
      <c r="H60" s="37"/>
      <c r="I60" s="37"/>
      <c r="J60" s="37"/>
      <c r="K60" s="37"/>
      <c r="L60" s="37"/>
      <c r="M60" s="68" t="s">
        <v>35</v>
      </c>
      <c r="N60" s="69"/>
      <c r="O60" s="4">
        <f>ROUND(SUM(N19:N25),0)</f>
        <v>0</v>
      </c>
    </row>
    <row r="61" spans="1:15" s="25" customFormat="1" ht="42" customHeight="1" x14ac:dyDescent="0.2">
      <c r="A61" s="37"/>
      <c r="B61" s="37"/>
      <c r="C61" s="37"/>
      <c r="D61" s="37"/>
      <c r="E61" s="37"/>
      <c r="F61" s="37"/>
      <c r="G61" s="37"/>
      <c r="H61" s="37"/>
      <c r="I61" s="37"/>
      <c r="J61" s="37"/>
      <c r="K61" s="37"/>
      <c r="L61" s="37"/>
      <c r="M61" s="66" t="s">
        <v>34</v>
      </c>
      <c r="N61" s="67"/>
      <c r="O61" s="5">
        <f>SUM(O60)</f>
        <v>0</v>
      </c>
    </row>
    <row r="62" spans="1:15" s="25" customFormat="1" ht="30" customHeight="1" x14ac:dyDescent="0.2">
      <c r="A62" s="37"/>
      <c r="B62" s="37"/>
      <c r="C62" s="37"/>
      <c r="D62" s="37"/>
      <c r="E62" s="37"/>
      <c r="F62" s="37"/>
      <c r="G62" s="37"/>
      <c r="H62" s="37"/>
      <c r="I62" s="37"/>
      <c r="J62" s="37"/>
      <c r="K62" s="37"/>
      <c r="L62" s="37"/>
      <c r="M62" s="66" t="s">
        <v>15</v>
      </c>
      <c r="N62" s="67"/>
      <c r="O62" s="5">
        <f>+O56+O59+O61</f>
        <v>0</v>
      </c>
    </row>
    <row r="65" spans="1:3" x14ac:dyDescent="0.25">
      <c r="B65" s="8"/>
      <c r="C65" s="8"/>
    </row>
    <row r="66" spans="1:3" x14ac:dyDescent="0.25">
      <c r="B66" s="50"/>
      <c r="C66" s="50"/>
    </row>
    <row r="67" spans="1:3" ht="15.75" thickBot="1" x14ac:dyDescent="0.3">
      <c r="B67" s="51"/>
      <c r="C67" s="51"/>
    </row>
    <row r="68" spans="1:3" x14ac:dyDescent="0.25">
      <c r="B68" s="41" t="s">
        <v>20</v>
      </c>
      <c r="C68" s="41"/>
    </row>
    <row r="70" spans="1:3" x14ac:dyDescent="0.25">
      <c r="A70" s="27" t="s">
        <v>43</v>
      </c>
    </row>
  </sheetData>
  <sheetProtection algorithmName="SHA-512" hashValue="vwA9Qk//KsHflZ+JMwtzZYpVgborIamH+3w0jAdRPrc6uRWZ6Hr8E9j/4JK5EDf2q8IpvSh5cX0AtPKCcEpDtw==" saltValue="sjDCTo1tcM8Td0nX+sffzA==" spinCount="100000" sheet="1" selectLockedCells="1"/>
  <mergeCells count="30">
    <mergeCell ref="M59:N59"/>
    <mergeCell ref="M62:N62"/>
    <mergeCell ref="M60:N60"/>
    <mergeCell ref="M61:N61"/>
    <mergeCell ref="N2:O2"/>
    <mergeCell ref="N3:O3"/>
    <mergeCell ref="N4:O4"/>
    <mergeCell ref="N5:O5"/>
    <mergeCell ref="A2:A5"/>
    <mergeCell ref="D11:G11"/>
    <mergeCell ref="A11:B15"/>
    <mergeCell ref="B2:M2"/>
    <mergeCell ref="B3:M3"/>
    <mergeCell ref="B4:M5"/>
    <mergeCell ref="A55:L62"/>
    <mergeCell ref="A54:L54"/>
    <mergeCell ref="A9:B9"/>
    <mergeCell ref="B68:C68"/>
    <mergeCell ref="D13:G13"/>
    <mergeCell ref="D15:G15"/>
    <mergeCell ref="F9:G9"/>
    <mergeCell ref="L9:N9"/>
    <mergeCell ref="B66:C67"/>
    <mergeCell ref="B53:L53"/>
    <mergeCell ref="M53:N53"/>
    <mergeCell ref="M54:N54"/>
    <mergeCell ref="M55:N55"/>
    <mergeCell ref="M56:N56"/>
    <mergeCell ref="M57:N57"/>
    <mergeCell ref="M58:N58"/>
  </mergeCells>
  <dataValidations count="1">
    <dataValidation type="whole" allowBlank="1" showInputMessage="1" showErrorMessage="1" sqref="F19:F52" xr:uid="{00000000-0002-0000-0000-00000000000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G19:G52</xm:sqref>
        </x14:dataValidation>
        <x14:dataValidation type="list" allowBlank="1" showInputMessage="1" showErrorMessage="1" xr:uid="{00000000-0002-0000-0000-000002000000}">
          <x14:formula1>
            <xm:f>Hoja2!$F$7:$F$8</xm:f>
          </x14:formula1>
          <xm:sqref>I19:I52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9">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Dora Constanza Alonso Gomez</cp:lastModifiedBy>
  <cp:lastPrinted>2022-07-07T23:08:18Z</cp:lastPrinted>
  <dcterms:created xsi:type="dcterms:W3CDTF">2017-04-28T13:22:52Z</dcterms:created>
  <dcterms:modified xsi:type="dcterms:W3CDTF">2022-07-12T15:05:17Z</dcterms:modified>
</cp:coreProperties>
</file>