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LMACEN\Desktop\2022\32.1-18 CONTRATOS 2022\32.1-18.4-CONTRATOS PRESTACIÓN DE SERVICIOS\ADECUACION OFICINAS ADMNISTRACION\"/>
    </mc:Choice>
  </mc:AlternateContent>
  <xr:revisionPtr revIDLastSave="0" documentId="13_ncr:1_{D413B947-EFCF-42D7-A79E-68E92D055DDD}"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H22" i="1"/>
  <c r="J22" i="1"/>
  <c r="L22" i="1"/>
  <c r="M22" i="1" s="1"/>
  <c r="N22" i="1"/>
  <c r="H20" i="1"/>
  <c r="J20" i="1"/>
  <c r="L20" i="1"/>
  <c r="M20" i="1" s="1"/>
  <c r="H23" i="1"/>
  <c r="J23" i="1"/>
  <c r="L23" i="1"/>
  <c r="M23" i="1" s="1"/>
  <c r="O25" i="1"/>
  <c r="O28" i="1" s="1"/>
  <c r="K23" i="1" l="1"/>
  <c r="K22" i="1"/>
  <c r="O22" i="1"/>
  <c r="K21" i="1"/>
  <c r="N21" i="1"/>
  <c r="M21" i="1"/>
  <c r="K20" i="1"/>
  <c r="N20" i="1"/>
  <c r="O20" i="1" s="1"/>
  <c r="N23" i="1"/>
  <c r="O23" i="1" s="1"/>
  <c r="O31" i="1"/>
  <c r="O24" i="1"/>
  <c r="O21" i="1" l="1"/>
  <c r="O32" i="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<sst xmlns="http://schemas.openxmlformats.org/spreadsheetml/2006/main" count="53" uniqueCount="50">
  <si>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</si>
  <si>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</si>
  <si>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</si>
  <si>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</si>
  <si>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</si>
  <si>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</si>
  <si>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</si>
  <si>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</si>
  <si>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</si>
  <si>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</si>
  <si>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</si>
  <si>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</si>
  <si>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</si>
  <si>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</si>
  <si>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</si>
  <si>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</si>
  <si>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</si>
  <si>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</si>
  <si>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</si>
  <si>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</si>
  <si>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</si>
  <si>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</si>
  <si>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</si>
  <si>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</si>
  <si>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</si>
  <si>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</si>
  <si>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</si>
  <si>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</si>
  <si>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</si>
  <si>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</si>
  <si>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</si>
  <si>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</si>
  <si>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</si>
  <si>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</si>
  <si>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</si>
  <si>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</si>
  <si>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</si>
  <si>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</si>
  <si>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</si>
  <si>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</si>
  <si>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</si>
  <si>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</si>
  <si>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</si>
  <si>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</si>
  <si>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</si>
  <si>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adecuación de oficinas administrativas donde se
suministrará módulos fijos con vidrio de 5 mm ensamblados en
aluminio, sistema proyectante tubular de 1 ½ x 1 ½ con pisa
vidrio curvo y empaques, (cada módulo va dividido en 2 vidrio el
ancho por 170 de altura), instalados con chaso plástico a pared y
a piso cada 50 cm y tornillo cincado de 10 x 3 pulgadas.</t>
  </si>
  <si>
    <t>Servicio de adecuación de puertas de oficinas administrativas
donde se suministrará 14 puertas batientes elaborada en tubular
de aluminio sistema proyectante tubular de 3 x 1 ½ con pisa
vidrio curvo y vidrio de 5mm, chapa central con manija con
marco en tubular cerrado de 3 x 1 con aleta desplazada, bisagra
omega marca fuerte.</t>
  </si>
  <si>
    <t>Suministro de película samblasting apropiada para puertas y
ventanas Puertas: 1,20 M x 14 = 16,8 M Ventanas 32,6 M x 1,7
M = 55,42M</t>
  </si>
  <si>
    <t>Adecuación de muros mochetas suministrando materiales,
(bloque, cemento, arena y demás) acabados en estuco y pintura
blanca</t>
  </si>
  <si>
    <t>METRO
CUADRADO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</si>
</sst>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1" fillId="2" borderId="0" xfId="0" applyFont="1" applyFill="1" applyAlignment="1">
      <alignment horizontal="center" vertical="center" wrapText="1"/>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43" fontId="8" fillId="3" borderId="1" xfId="3" applyFont="1" applyFill="1" applyBorder="1" applyAlignment="1" applyProtection="1">
      <alignment horizontal="center" vertical="top" wrapText="1"/>
    </xf>
    <xf numFmtId="0" fontId="0" fillId="2" borderId="0" xfId="0" applyFill="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Protection="1"/>
    <xf numFmtId="43" fontId="3" fillId="0" borderId="1" xfId="4" applyFont="1" applyBorder="1" applyProtection="1"/>
    <xf numFmtId="43" fontId="6" fillId="0" borderId="1" xfId="4" applyFont="1" applyBorder="1" applyProtection="1"/>
    <xf numFmtId="43" fontId="3" fillId="0" borderId="1" xfId="4" applyFont="1" applyFill="1" applyBorder="1" applyProtection="1"/>
    <xf numFmtId="0" fontId="3" fillId="0" borderId="0" xfId="0" applyFont="1" applyAlignment="1">
      <alignment vertical="center"/>
    </xf>
    <xf numFmtId="0" fontId="6"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protection locked="0"/>
    </xf>
    <xf numFmtId="0" fontId="9" fillId="2" borderId="14" xfId="0" applyFont="1" applyFill="1" applyBorder="1" applyAlignment="1">
      <alignment horizont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lignment horizontal="center"/>
    </xf>
    <xf numFmtId="0" fontId="1" fillId="2" borderId="15" xfId="0" applyFont="1" applyFill="1" applyBorder="1" applyAlignment="1">
      <alignment horizontal="center"/>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2" fillId="0" borderId="1" xfId="0" applyFont="1" applyBorder="1" applyAlignment="1">
      <alignment vertical="top"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14" zoomScale="85" zoomScaleNormal="85" zoomScaleSheetLayoutView="70" zoomScalePageLayoutView="55" workbookViewId="0">
      <selection activeCell="F20" sqref="F20:F23"/>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8"/>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6"/>
      <c r="G10" s="47"/>
      <c r="K10" s="14" t="s">
        <v>16</v>
      </c>
      <c r="L10" s="48"/>
      <c r="M10" s="49"/>
      <c r="N10" s="50"/>
    </row>
    <row r="11" spans="1:15" ht="15.75" thickBot="1" x14ac:dyDescent="0.3">
      <c r="A11" s="12"/>
      <c r="B11" s="12"/>
      <c r="C11" s="12"/>
      <c r="E11" s="15"/>
      <c r="F11" s="15"/>
      <c r="G11" s="15"/>
      <c r="K11" s="16"/>
      <c r="L11" s="17"/>
      <c r="M11" s="17"/>
      <c r="N11" s="17"/>
    </row>
    <row r="12" spans="1:15" ht="30.75" customHeight="1" thickBot="1" x14ac:dyDescent="0.3">
      <c r="A12" s="61" t="s">
        <v>26</v>
      </c>
      <c r="B12" s="62"/>
      <c r="C12" s="18"/>
      <c r="D12" s="43" t="s">
        <v>17</v>
      </c>
      <c r="E12" s="44"/>
      <c r="F12" s="44"/>
      <c r="G12" s="45"/>
      <c r="H12" s="2"/>
      <c r="I12" s="19"/>
      <c r="J12" s="19"/>
      <c r="K12" s="16"/>
    </row>
    <row r="13" spans="1:15" ht="15.75" thickBot="1" x14ac:dyDescent="0.3">
      <c r="A13" s="63"/>
      <c r="B13" s="64"/>
      <c r="C13" s="18"/>
      <c r="D13" s="17"/>
      <c r="E13" s="15"/>
      <c r="F13" s="15"/>
      <c r="G13" s="15"/>
      <c r="K13" s="16"/>
    </row>
    <row r="14" spans="1:15" ht="30" customHeight="1" thickBot="1" x14ac:dyDescent="0.3">
      <c r="A14" s="63"/>
      <c r="B14" s="64"/>
      <c r="C14" s="18"/>
      <c r="D14" s="43" t="s">
        <v>18</v>
      </c>
      <c r="E14" s="44"/>
      <c r="F14" s="44"/>
      <c r="G14" s="45"/>
      <c r="H14" s="2"/>
      <c r="I14" s="19"/>
      <c r="J14" s="19"/>
      <c r="K14" s="16"/>
    </row>
    <row r="15" spans="1:15" ht="18.75" customHeight="1" thickBot="1" x14ac:dyDescent="0.3">
      <c r="A15" s="63"/>
      <c r="B15" s="64"/>
      <c r="C15" s="18"/>
      <c r="E15" s="15"/>
      <c r="F15" s="15"/>
      <c r="G15" s="15"/>
      <c r="K15" s="16"/>
    </row>
    <row r="16" spans="1:15" ht="24" customHeight="1" thickBot="1" x14ac:dyDescent="0.3">
      <c r="A16" s="65"/>
      <c r="B16" s="66"/>
      <c r="C16" s="18"/>
      <c r="D16" s="43" t="s">
        <v>22</v>
      </c>
      <c r="E16" s="44"/>
      <c r="F16" s="44"/>
      <c r="G16" s="45"/>
      <c r="H16" s="2"/>
      <c r="I16" s="19"/>
      <c r="J16" s="19"/>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7.5" customHeight="1" x14ac:dyDescent="0.25">
      <c r="A20" s="24">
        <v>1</v>
      </c>
      <c r="B20" s="25" t="s">
        <v>45</v>
      </c>
      <c r="C20" s="5"/>
      <c r="D20" s="26">
        <v>55.42</v>
      </c>
      <c r="E20" s="27" t="s">
        <v>49</v>
      </c>
      <c r="F20" s="6"/>
      <c r="G20" s="4">
        <v>0</v>
      </c>
      <c r="H20" s="28">
        <f t="shared" ref="H20" si="0">+ROUND(F20*G20,0)</f>
        <v>0</v>
      </c>
      <c r="I20" s="4">
        <v>0</v>
      </c>
      <c r="J20" s="28">
        <f t="shared" ref="J20" si="1">ROUND(F20*I20,0)</f>
        <v>0</v>
      </c>
      <c r="K20" s="28">
        <f>ROUND(F20+H20+J20,0)</f>
        <v>0</v>
      </c>
      <c r="L20" s="28">
        <f t="shared" ref="L20" si="2">ROUND(F20*D20,0)</f>
        <v>0</v>
      </c>
      <c r="M20" s="28">
        <f t="shared" ref="M20" si="3">ROUND(L20*G20,0)</f>
        <v>0</v>
      </c>
      <c r="N20" s="28">
        <f t="shared" ref="N20" si="4">ROUND(L20*I20,0)</f>
        <v>0</v>
      </c>
      <c r="O20" s="29">
        <f t="shared" ref="O20" si="5">ROUND(L20+N20+M20,0)</f>
        <v>0</v>
      </c>
    </row>
    <row r="21" spans="1:15" s="23" customFormat="1" ht="75.75" customHeight="1" x14ac:dyDescent="0.25">
      <c r="A21" s="24">
        <v>2</v>
      </c>
      <c r="B21" s="25" t="s">
        <v>46</v>
      </c>
      <c r="C21" s="5"/>
      <c r="D21" s="26">
        <v>14</v>
      </c>
      <c r="E21" s="27" t="s">
        <v>44</v>
      </c>
      <c r="F21" s="6"/>
      <c r="G21" s="4">
        <v>0</v>
      </c>
      <c r="H21" s="28">
        <f t="shared" ref="H21:H22" si="6">+ROUND(F21*G21,0)</f>
        <v>0</v>
      </c>
      <c r="I21" s="4">
        <v>0</v>
      </c>
      <c r="J21" s="28">
        <f t="shared" ref="J21:J22" si="7">ROUND(F21*I21,0)</f>
        <v>0</v>
      </c>
      <c r="K21" s="28">
        <f t="shared" ref="K21:K22" si="8">ROUND(F21+H21+J21,0)</f>
        <v>0</v>
      </c>
      <c r="L21" s="28">
        <f t="shared" ref="L21:L22" si="9">ROUND(F21*D21,0)</f>
        <v>0</v>
      </c>
      <c r="M21" s="28">
        <f t="shared" ref="M21:M22" si="10">ROUND(L21*G21,0)</f>
        <v>0</v>
      </c>
      <c r="N21" s="28">
        <f t="shared" ref="N21:N22" si="11">ROUND(L21*I21,0)</f>
        <v>0</v>
      </c>
      <c r="O21" s="29">
        <f t="shared" ref="O21:O22" si="12">ROUND(L21+N21+M21,0)</f>
        <v>0</v>
      </c>
    </row>
    <row r="22" spans="1:15" s="23" customFormat="1" ht="71.25" customHeight="1" x14ac:dyDescent="0.25">
      <c r="A22" s="24">
        <v>3</v>
      </c>
      <c r="B22" s="25" t="s">
        <v>47</v>
      </c>
      <c r="C22" s="5"/>
      <c r="D22" s="26">
        <v>72.22</v>
      </c>
      <c r="E22" s="27" t="s">
        <v>49</v>
      </c>
      <c r="F22" s="6"/>
      <c r="G22" s="4">
        <v>0</v>
      </c>
      <c r="H22" s="28">
        <f t="shared" si="6"/>
        <v>0</v>
      </c>
      <c r="I22" s="4">
        <v>0</v>
      </c>
      <c r="J22" s="28">
        <f t="shared" si="7"/>
        <v>0</v>
      </c>
      <c r="K22" s="28">
        <f t="shared" si="8"/>
        <v>0</v>
      </c>
      <c r="L22" s="28">
        <f t="shared" si="9"/>
        <v>0</v>
      </c>
      <c r="M22" s="28">
        <f t="shared" si="10"/>
        <v>0</v>
      </c>
      <c r="N22" s="28">
        <f t="shared" si="11"/>
        <v>0</v>
      </c>
      <c r="O22" s="29">
        <f t="shared" si="12"/>
        <v>0</v>
      </c>
    </row>
    <row r="23" spans="1:15" s="23" customFormat="1" ht="69.75" customHeight="1" x14ac:dyDescent="0.25">
      <c r="A23" s="24">
        <v>4</v>
      </c>
      <c r="B23" s="25" t="s">
        <v>48</v>
      </c>
      <c r="C23" s="5"/>
      <c r="D23" s="26">
        <v>10.84</v>
      </c>
      <c r="E23" s="27" t="s">
        <v>49</v>
      </c>
      <c r="F23" s="6"/>
      <c r="G23" s="4">
        <v>0</v>
      </c>
      <c r="H23" s="28">
        <f t="shared" ref="H23" si="13">+ROUND(F23*G23,0)</f>
        <v>0</v>
      </c>
      <c r="I23" s="4">
        <v>0</v>
      </c>
      <c r="J23" s="28">
        <f t="shared" ref="J23" si="14">ROUND(F23*I23,0)</f>
        <v>0</v>
      </c>
      <c r="K23" s="28">
        <f>ROUND(F23+H23+J23,0)</f>
        <v>0</v>
      </c>
      <c r="L23" s="28">
        <f t="shared" ref="L23" si="15">ROUND(F23*D23,0)</f>
        <v>0</v>
      </c>
      <c r="M23" s="28">
        <f t="shared" ref="M23" si="16">ROUND(L23*G23,0)</f>
        <v>0</v>
      </c>
      <c r="N23" s="28">
        <f t="shared" ref="N23" si="17">ROUND(L23*I23,0)</f>
        <v>0</v>
      </c>
      <c r="O23" s="29">
        <f t="shared" ref="O23" si="18">ROUND(L23+N23+M23,0)</f>
        <v>0</v>
      </c>
    </row>
    <row r="24" spans="1:15" s="23" customFormat="1" ht="42" customHeight="1" thickBot="1" x14ac:dyDescent="0.25">
      <c r="A24" s="18"/>
      <c r="B24" s="53"/>
      <c r="C24" s="53"/>
      <c r="D24" s="53"/>
      <c r="E24" s="53"/>
      <c r="F24" s="53"/>
      <c r="G24" s="53"/>
      <c r="H24" s="53"/>
      <c r="I24" s="53"/>
      <c r="J24" s="53"/>
      <c r="K24" s="53"/>
      <c r="L24" s="53"/>
      <c r="M24" s="54" t="s">
        <v>35</v>
      </c>
      <c r="N24" s="54"/>
      <c r="O24" s="30">
        <f>SUMIF(G:G,0%,L:L)</f>
        <v>0</v>
      </c>
    </row>
    <row r="25" spans="1:15" s="23" customFormat="1" ht="39" customHeight="1" thickBot="1" x14ac:dyDescent="0.25">
      <c r="A25" s="39" t="s">
        <v>24</v>
      </c>
      <c r="B25" s="40"/>
      <c r="C25" s="40"/>
      <c r="D25" s="40"/>
      <c r="E25" s="40"/>
      <c r="F25" s="40"/>
      <c r="G25" s="40"/>
      <c r="H25" s="40"/>
      <c r="I25" s="40"/>
      <c r="J25" s="40"/>
      <c r="K25" s="40"/>
      <c r="L25" s="40"/>
      <c r="M25" s="55" t="s">
        <v>10</v>
      </c>
      <c r="N25" s="55"/>
      <c r="O25" s="31">
        <f>SUMIF(G:G,5%,L:L)</f>
        <v>0</v>
      </c>
    </row>
    <row r="26" spans="1:15" s="23" customFormat="1" ht="30" customHeight="1" x14ac:dyDescent="0.2">
      <c r="A26" s="35" t="s">
        <v>42</v>
      </c>
      <c r="B26" s="36"/>
      <c r="C26" s="36"/>
      <c r="D26" s="36"/>
      <c r="E26" s="36"/>
      <c r="F26" s="36"/>
      <c r="G26" s="36"/>
      <c r="H26" s="36"/>
      <c r="I26" s="36"/>
      <c r="J26" s="36"/>
      <c r="K26" s="36"/>
      <c r="L26" s="37"/>
      <c r="M26" s="55" t="s">
        <v>11</v>
      </c>
      <c r="N26" s="55"/>
      <c r="O26" s="31">
        <f>SUMIF(G:G,19%,L:L)</f>
        <v>0</v>
      </c>
    </row>
    <row r="27" spans="1:15" s="23" customFormat="1" ht="30" customHeight="1" x14ac:dyDescent="0.2">
      <c r="A27" s="38"/>
      <c r="B27" s="38"/>
      <c r="C27" s="38"/>
      <c r="D27" s="38"/>
      <c r="E27" s="38"/>
      <c r="F27" s="38"/>
      <c r="G27" s="38"/>
      <c r="H27" s="38"/>
      <c r="I27" s="38"/>
      <c r="J27" s="38"/>
      <c r="K27" s="38"/>
      <c r="L27" s="38"/>
      <c r="M27" s="56" t="s">
        <v>7</v>
      </c>
      <c r="N27" s="57"/>
      <c r="O27" s="32">
        <f>SUM(O24:O26)</f>
        <v>0</v>
      </c>
    </row>
    <row r="28" spans="1:15" s="23" customFormat="1" ht="30" customHeight="1" x14ac:dyDescent="0.2">
      <c r="A28" s="38"/>
      <c r="B28" s="38"/>
      <c r="C28" s="38"/>
      <c r="D28" s="38"/>
      <c r="E28" s="38"/>
      <c r="F28" s="38"/>
      <c r="G28" s="38"/>
      <c r="H28" s="38"/>
      <c r="I28" s="38"/>
      <c r="J28" s="38"/>
      <c r="K28" s="38"/>
      <c r="L28" s="38"/>
      <c r="M28" s="58" t="s">
        <v>12</v>
      </c>
      <c r="N28" s="59"/>
      <c r="O28" s="33">
        <f>ROUND(O25*5%,0)</f>
        <v>0</v>
      </c>
    </row>
    <row r="29" spans="1:15" s="23" customFormat="1" ht="30" customHeight="1" x14ac:dyDescent="0.2">
      <c r="A29" s="38"/>
      <c r="B29" s="38"/>
      <c r="C29" s="38"/>
      <c r="D29" s="38"/>
      <c r="E29" s="38"/>
      <c r="F29" s="38"/>
      <c r="G29" s="38"/>
      <c r="H29" s="38"/>
      <c r="I29" s="38"/>
      <c r="J29" s="38"/>
      <c r="K29" s="38"/>
      <c r="L29" s="38"/>
      <c r="M29" s="58" t="s">
        <v>13</v>
      </c>
      <c r="N29" s="59"/>
      <c r="O29" s="31">
        <f>ROUND(O26*19%,0)</f>
        <v>0</v>
      </c>
    </row>
    <row r="30" spans="1:15" s="23" customFormat="1" ht="30" customHeight="1" x14ac:dyDescent="0.2">
      <c r="A30" s="38"/>
      <c r="B30" s="38"/>
      <c r="C30" s="38"/>
      <c r="D30" s="38"/>
      <c r="E30" s="38"/>
      <c r="F30" s="38"/>
      <c r="G30" s="38"/>
      <c r="H30" s="38"/>
      <c r="I30" s="38"/>
      <c r="J30" s="38"/>
      <c r="K30" s="38"/>
      <c r="L30" s="38"/>
      <c r="M30" s="56" t="s">
        <v>14</v>
      </c>
      <c r="N30" s="57"/>
      <c r="O30" s="32">
        <f>SUM(O28:O29)</f>
        <v>0</v>
      </c>
    </row>
    <row r="31" spans="1:15" s="23" customFormat="1" ht="30" customHeight="1" x14ac:dyDescent="0.2">
      <c r="A31" s="38"/>
      <c r="B31" s="38"/>
      <c r="C31" s="38"/>
      <c r="D31" s="38"/>
      <c r="E31" s="38"/>
      <c r="F31" s="38"/>
      <c r="G31" s="38"/>
      <c r="H31" s="38"/>
      <c r="I31" s="38"/>
      <c r="J31" s="38"/>
      <c r="K31" s="38"/>
      <c r="L31" s="38"/>
      <c r="M31" s="70" t="s">
        <v>33</v>
      </c>
      <c r="N31" s="71"/>
      <c r="O31" s="31">
        <f>SUMIF(I:I,8%,N:N)</f>
        <v>0</v>
      </c>
    </row>
    <row r="32" spans="1:15" s="23" customFormat="1" ht="37.5" customHeight="1" x14ac:dyDescent="0.2">
      <c r="A32" s="38"/>
      <c r="B32" s="38"/>
      <c r="C32" s="38"/>
      <c r="D32" s="38"/>
      <c r="E32" s="38"/>
      <c r="F32" s="38"/>
      <c r="G32" s="38"/>
      <c r="H32" s="38"/>
      <c r="I32" s="38"/>
      <c r="J32" s="38"/>
      <c r="K32" s="38"/>
      <c r="L32" s="38"/>
      <c r="M32" s="68" t="s">
        <v>32</v>
      </c>
      <c r="N32" s="69"/>
      <c r="O32" s="32">
        <f>SUM(O31)</f>
        <v>0</v>
      </c>
    </row>
    <row r="33" spans="1:15" s="23" customFormat="1" ht="44.25" customHeight="1" x14ac:dyDescent="0.2">
      <c r="A33" s="38"/>
      <c r="B33" s="38"/>
      <c r="C33" s="38"/>
      <c r="D33" s="38"/>
      <c r="E33" s="38"/>
      <c r="F33" s="38"/>
      <c r="G33" s="38"/>
      <c r="H33" s="38"/>
      <c r="I33" s="38"/>
      <c r="J33" s="38"/>
      <c r="K33" s="38"/>
      <c r="L33" s="38"/>
      <c r="M33" s="68" t="s">
        <v>15</v>
      </c>
      <c r="N33" s="69"/>
      <c r="O33" s="32">
        <f>+O27+O30+O32</f>
        <v>0</v>
      </c>
    </row>
    <row r="37" spans="1:15" x14ac:dyDescent="0.25">
      <c r="B37" s="51"/>
      <c r="C37" s="51"/>
    </row>
    <row r="38" spans="1:15" ht="15.75" thickBot="1" x14ac:dyDescent="0.3">
      <c r="B38" s="52"/>
      <c r="C38" s="52"/>
    </row>
    <row r="39" spans="1:15" x14ac:dyDescent="0.25">
      <c r="B39" s="42" t="s">
        <v>20</v>
      </c>
      <c r="C39" s="42"/>
    </row>
    <row r="41" spans="1:15" x14ac:dyDescent="0.25">
      <c r="A41" s="34" t="s">
        <v>43</v>
      </c>
    </row>
  </sheetData>
  <sheetProtection algorithmName="SHA-512" hashValue="CRouQ0kUs9nyb9S5cvSb81M8jgDFe6/S6WT+Ejd1OA3zgkkgk08OihNiDOUvDrL327ZJvGoun9aWVizQ63A1xw==" saltValue="ASxQW9vB3uYUAOmQhWaHQw=="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2022-11-10T13:37:03Z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