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DOT62130\Desktop\COMPRAS 2022\INVITACIONES A COTIZAR\4. CAFETERIA\"/>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4" i="1" l="1"/>
  <c r="H24" i="1"/>
  <c r="I24" i="1" s="1"/>
  <c r="J23" i="1"/>
  <c r="H23" i="1"/>
  <c r="I23" i="1" s="1"/>
  <c r="J22" i="1"/>
  <c r="H22" i="1"/>
  <c r="I22" i="1" s="1"/>
  <c r="J21" i="1"/>
  <c r="K21" i="1" s="1"/>
  <c r="H21" i="1"/>
  <c r="I21" i="1" s="1"/>
  <c r="J20" i="1"/>
  <c r="H20" i="1"/>
  <c r="I20" i="1" s="1"/>
  <c r="K24" i="1" l="1"/>
  <c r="L24" i="1" s="1"/>
  <c r="K23" i="1"/>
  <c r="L23" i="1" s="1"/>
  <c r="K22" i="1"/>
  <c r="L22" i="1" s="1"/>
  <c r="L21" i="1"/>
  <c r="K20" i="1"/>
  <c r="L20" i="1" s="1"/>
  <c r="J19" i="1" l="1"/>
  <c r="H19" i="1"/>
  <c r="I19" i="1" s="1"/>
  <c r="K19" i="1" l="1"/>
  <c r="L19" i="1" s="1"/>
  <c r="L26" i="1"/>
  <c r="L29" i="1" s="1"/>
  <c r="L27" i="1" l="1"/>
  <c r="L30" i="1" s="1"/>
  <c r="L25" i="1"/>
  <c r="L31" i="1" l="1"/>
  <c r="L28" i="1"/>
  <c r="L32"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<sst xmlns="http://schemas.openxmlformats.org/spreadsheetml/2006/main" count="49" uniqueCount="45">
  <si>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</si>
  <si>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</si>
  <si>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</si>
  <si>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</si>
  <si>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</si>
  <si>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</si>
  <si>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</si>
  <si>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</si>
  <si>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</si>
  <si>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</si>
  <si>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</si>
  <si>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</si>
  <si>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</si>
  <si>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</si>
  <si>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</si>
  <si>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</si>
  <si>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</si>
  <si>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</si>
  <si>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</si>
  <si>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</si>
  <si>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</si>
  <si>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</si>
  <si>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</si>
  <si>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</si>
  <si>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</si>
  <si>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</si>
  <si>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</si>
  <si>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</si>
  <si>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</si>
  <si>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</si>
  <si>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</si>
  <si>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</si>
  <si>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32.1-18</t>
  </si>
  <si>
    <t>OFERTA ECONÓMICA CUANTÍA INFERIOR A 100 S.M.M.L.V</t>
  </si>
  <si>
    <r>
      <rPr>
        <b/>
        <sz val="9"/>
        <color theme="1"/>
        <rFont val="Arial"/>
        <family val="2"/>
      </rPr>
      <t>NOTA 1:</t>
    </r>
    <r>
      <rPr>
        <sz val="9"/>
        <color theme="1"/>
        <rFont val="Arial"/>
        <family val="2"/>
      </rPr>
      <t xml:space="preserve"> Señor cotizante recuerde que este formato se encuentra formulado y no admite valores con decimales en los precios unitarios.
</t>
    </r>
    <r>
      <rPr>
        <b/>
        <sz val="9"/>
        <color theme="1"/>
        <rFont val="Arial"/>
        <family val="2"/>
      </rPr>
      <t>NOTA 2:</t>
    </r>
    <r>
      <rPr>
        <sz val="9"/>
        <color theme="1"/>
        <rFont val="Arial"/>
        <family val="2"/>
      </rPr>
      <t xml:space="preserve"> Tenga en cuenta el “Art. 477” del estatuto tributario, donde se presenta la aclaración de productos exentos. 
</t>
    </r>
    <r>
      <rPr>
        <b/>
        <sz val="9"/>
        <color theme="1"/>
        <rFont val="Arial"/>
        <family val="2"/>
      </rPr>
      <t>NOTA 3:</t>
    </r>
    <r>
      <rPr>
        <sz val="9"/>
        <color theme="1"/>
        <rFont val="Arial"/>
        <family val="2"/>
      </rPr>
      <t xml:space="preserve"> Tenga en cuenta el “Art. 476” del estatuto tributario,  donde se presenta la aclaración de productos y servicios excluidos.
</t>
    </r>
    <r>
      <rPr>
        <b/>
        <sz val="9"/>
        <color theme="1"/>
        <rFont val="Arial"/>
        <family val="2"/>
      </rPr>
      <t>NOTA 4:</t>
    </r>
    <r>
      <rPr>
        <sz val="9"/>
        <color theme="1"/>
        <rFont val="Arial"/>
        <family val="2"/>
      </rPr>
      <t xml:space="preserve"> Los productos y servicios ofertados por la persona naturales  NO RESPONSABLES DE IVA deberán marcar el porcentaje de IVA tarifa CERO (0).
</t>
    </r>
    <r>
      <rPr>
        <b/>
        <sz val="9"/>
        <color theme="1"/>
        <rFont val="Arial"/>
        <family val="2"/>
      </rPr>
      <t>NOTA 5:</t>
    </r>
    <r>
      <rPr>
        <sz val="9"/>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9"/>
        <color theme="1"/>
        <rFont val="Arial"/>
        <family val="2"/>
      </rPr>
      <t>NO APORTAR</t>
    </r>
    <r>
      <rPr>
        <sz val="9"/>
        <color theme="1"/>
        <rFont val="Arial"/>
        <family val="2"/>
      </rPr>
      <t xml:space="preserve"> dicha información se establece como causal de rechazo de la COTIZACIÓN PARA PROCESO GESTIÓN BIENES Y/O SERVICIOS   
</t>
    </r>
    <r>
      <rPr>
        <b/>
        <sz val="9"/>
        <color theme="1"/>
        <rFont val="Arial"/>
        <family val="2"/>
      </rPr>
      <t>NOTA 6:</t>
    </r>
    <r>
      <rPr>
        <sz val="9"/>
        <color theme="1"/>
        <rFont val="Arial"/>
        <family val="2"/>
      </rPr>
      <t xml:space="preserve"> La validez de la cotización no podrá ser Inferior 30 días.
</t>
    </r>
    <r>
      <rPr>
        <b/>
        <sz val="9"/>
        <color theme="1"/>
        <rFont val="Arial"/>
        <family val="2"/>
      </rPr>
      <t>NOTA 7:</t>
    </r>
    <r>
      <rPr>
        <sz val="9"/>
        <color theme="1"/>
        <rFont val="Arial"/>
        <family val="2"/>
      </rPr>
      <t xml:space="preserve"> Recuerde que la forma de pago se debe sujetar a las condiciones establecidas por la Universidad de Cundinamarca para el presente proceso.
</t>
    </r>
    <r>
      <rPr>
        <b/>
        <sz val="9"/>
        <color theme="1"/>
        <rFont val="Arial"/>
        <family val="2"/>
      </rPr>
      <t>NOTA 8:</t>
    </r>
    <r>
      <rPr>
        <sz val="9"/>
        <color theme="1"/>
        <rFont val="Arial"/>
        <family val="2"/>
      </rPr>
      <t xml:space="preserve"> Verifique el término de ejecución establecido en los términos de la invitación cuantía inferior a 100 SMMLV.
</t>
    </r>
    <r>
      <rPr>
        <b/>
        <sz val="9"/>
        <color theme="1"/>
        <rFont val="Arial"/>
        <family val="2"/>
      </rPr>
      <t xml:space="preserve">NOTA 9: </t>
    </r>
    <r>
      <rPr>
        <sz val="9"/>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9"/>
        <color theme="1"/>
        <rFont val="Arial"/>
        <family val="2"/>
      </rPr>
      <t xml:space="preserve">NOTA 10: </t>
    </r>
    <r>
      <rPr>
        <sz val="9"/>
        <color theme="1"/>
        <rFont val="Arial"/>
        <family val="2"/>
      </rPr>
      <t>Señor cotizante recuerde revisar los términos de la invitación cuantía inferior a 100 SMMLV en su totalidad y tener en cuenta todas las condiciones establecidas para la presentación de la oferta.</t>
    </r>
  </si>
  <si>
    <t>Azúcar refinada, granulada, en bolsa de polietileno, presentación x libra. Registro sanitario expedido por INVIMA</t>
  </si>
  <si>
    <t>Bebida aromática por infusión, caja mínimo de 20 bolsas en papel filtro. Registro sanitario expedido por INVIMA.</t>
  </si>
  <si>
    <t>Café excelso tipo consumo nacional, molido sin descafeinar, en bolsa tricapa, x 500 g. Registro sanitario expedido por INVIMA.</t>
  </si>
  <si>
    <t>Mezclador ecológico de madera, medida de largo mínimo de 11 cm, para bebidas calientes, en presentación por paquete de 500 und</t>
  </si>
  <si>
    <t>Vaso de cartón para tinto 3-4 onzas, presentación paquete x 50 und</t>
  </si>
  <si>
    <t>Vaso de desechable en cartón para agua, 7 onzas paquete x 50 und</t>
  </si>
  <si>
    <t>Libra</t>
  </si>
  <si>
    <t>Caja</t>
  </si>
  <si>
    <t>Paquete</t>
  </si>
  <si>
    <t xml:space="preserve">La contratación se realizará por tracto sucesivo (monto agotable), hasta el cumplimiento del plazo de ejecución o agotar el presupuesto asignado, lo que ocurra primero. El presupuesto asignado para esta necesidad corresponde a TRECE MILLONES SETECIENTOS CUATRO MIL CUATROCIENTOS CINCUENTA Y SIETE PESOS M/CTE ($13.704.457.00) y se cancelara en mensualidades vencidas según el suministro realizado en el mes.
Teniendo en cuenta que la entidad no posee la infraestructura necesaria para almacenar los elementos a adquirir, estos serán entregados por el contratista en las cantidades informadas por el supervisor según la necesidad del servicio, máximo a las cuarenta y ocho (48) horas siguientes a la solicitud por parte de la institución a través del supervisor del contrato.
Las cantidades requeridas variarán según las necesidades institucionales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</si>
</sst>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9"/>
      <color theme="1"/>
      <name val="Arial"/>
      <family val="2"/>
    </font>
    <font>
      <b/>
      <sz val="9"/>
      <color theme="1"/>
      <name val="Arial"/>
      <family val="2"/>
    </font>
    <font>
      <sz val="7"/>
      <color theme="1"/>
      <name val="Arial"/>
      <family val="2"/>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29" fillId="0" borderId="1" xfId="3" applyFont="1" applyBorder="1" applyAlignment="1" applyProtection="1">
      <alignment horizontal="center" vertical="center" wrapText="1"/>
      <protection hidden="1"/>
    </xf>
    <xf numFmtId="43" fontId="29" fillId="0" borderId="6" xfId="3" applyFont="1" applyBorder="1" applyAlignment="1" applyProtection="1">
      <alignment horizontal="center" vertical="center" wrapText="1"/>
      <protection hidden="1"/>
    </xf>
    <xf numFmtId="43" fontId="31" fillId="0" borderId="1" xfId="3" applyFont="1" applyBorder="1" applyAlignment="1" applyProtection="1">
      <alignment horizontal="center" vertical="center"/>
      <protection hidden="1"/>
    </xf>
    <xf numFmtId="43" fontId="30" fillId="0" borderId="1" xfId="3" applyFont="1" applyBorder="1" applyAlignment="1" applyProtection="1">
      <alignment horizontal="center" vertical="center"/>
      <protection hidden="1"/>
    </xf>
    <xf numFmtId="43" fontId="31" fillId="0" borderId="1" xfId="3" applyFont="1" applyBorder="1" applyAlignment="1" applyProtection="1">
      <alignment horizontal="center" vertical="center" wrapText="1"/>
      <protection hidden="1"/>
    </xf>
    <xf numFmtId="0" fontId="32" fillId="0" borderId="3" xfId="0" applyFont="1" applyFill="1" applyBorder="1" applyAlignment="1" applyProtection="1">
      <alignment horizontal="center" vertical="center"/>
    </xf>
    <xf numFmtId="0" fontId="30" fillId="0" borderId="3"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30" fillId="2" borderId="16" xfId="0" applyFont="1" applyFill="1" applyBorder="1" applyAlignment="1" applyProtection="1">
      <alignment horizontal="justify" vertical="top" wrapText="1"/>
    </xf>
    <xf numFmtId="0" fontId="30" fillId="2" borderId="16" xfId="0" applyFont="1" applyFill="1" applyBorder="1" applyAlignment="1" applyProtection="1">
      <alignment horizontal="justify" vertical="top"/>
    </xf>
    <xf numFmtId="0" fontId="30" fillId="2" borderId="29" xfId="0" applyFont="1" applyFill="1" applyBorder="1" applyAlignment="1" applyProtection="1">
      <alignment horizontal="justify" vertical="top"/>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3" fillId="0" borderId="1" xfId="0" applyFont="1" applyBorder="1" applyAlignment="1">
      <alignment horizontal="center" vertical="center" wrapText="1"/>
    </xf>
    <xf numFmtId="0" fontId="3" fillId="0" borderId="1" xfId="0" applyFont="1" applyBorder="1" applyAlignment="1">
      <alignment horizontal="justify"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view="pageBreakPreview" zoomScale="85" zoomScaleNormal="70" zoomScaleSheetLayoutView="85" zoomScalePageLayoutView="55" workbookViewId="0">
      <selection activeCell="G19" sqref="G19"/>
    </sheetView>
  </sheetViews>
  <sheetFormatPr baseColWidth="10" defaultColWidth="11.42578125" defaultRowHeight="15" x14ac:dyDescent="0.25"/>
  <cols>
    <col min="1" max="1" width="10.7109375" style="7" customWidth="1"/>
    <col min="2" max="2" width="62.85546875" style="7" customWidth="1"/>
    <col min="3" max="3" width="13.42578125" style="7" customWidth="1"/>
    <col min="4" max="4" width="13.28515625" style="7" customWidth="1"/>
    <col min="5" max="5" width="15" style="7" customWidth="1"/>
    <col min="6" max="6" width="13.5703125" style="7" customWidth="1"/>
    <col min="7" max="7" width="12.85546875" style="7" customWidth="1"/>
    <col min="8" max="8" width="15" style="7" customWidth="1"/>
    <col min="9" max="9" width="15" style="9" customWidth="1"/>
    <col min="10" max="10" width="16.7109375" style="9" customWidth="1"/>
    <col min="11" max="11" width="17.5703125" style="9" customWidth="1"/>
    <col min="12" max="12" width="18.7109375" style="9" customWidth="1"/>
    <col min="13" max="16384" width="11.42578125" style="9"/>
  </cols>
  <sheetData>
    <row r="1" spans="1:12" x14ac:dyDescent="0.25">
      <c r="F1" s="8"/>
    </row>
    <row r="2" spans="1:12" ht="15.75" customHeight="1" x14ac:dyDescent="0.25">
      <c r="A2" s="58"/>
      <c r="B2" s="65" t="s">
        <v>0</v>
      </c>
      <c r="C2" s="65"/>
      <c r="D2" s="65"/>
      <c r="E2" s="65"/>
      <c r="F2" s="65"/>
      <c r="G2" s="65"/>
      <c r="H2" s="65"/>
      <c r="I2" s="65"/>
      <c r="J2" s="65"/>
      <c r="K2" s="52" t="s">
        <v>28</v>
      </c>
      <c r="L2" s="53"/>
    </row>
    <row r="3" spans="1:12" ht="15.75" customHeight="1" x14ac:dyDescent="0.25">
      <c r="A3" s="58"/>
      <c r="B3" s="65" t="s">
        <v>1</v>
      </c>
      <c r="C3" s="65"/>
      <c r="D3" s="65"/>
      <c r="E3" s="65"/>
      <c r="F3" s="65"/>
      <c r="G3" s="65"/>
      <c r="H3" s="65"/>
      <c r="I3" s="65"/>
      <c r="J3" s="65"/>
      <c r="K3" s="54"/>
      <c r="L3" s="55"/>
    </row>
    <row r="4" spans="1:12" ht="16.5" customHeight="1" x14ac:dyDescent="0.25">
      <c r="A4" s="58"/>
      <c r="B4" s="65" t="s">
        <v>33</v>
      </c>
      <c r="C4" s="65"/>
      <c r="D4" s="65"/>
      <c r="E4" s="65"/>
      <c r="F4" s="65"/>
      <c r="G4" s="65"/>
      <c r="H4" s="65"/>
      <c r="I4" s="65"/>
      <c r="J4" s="65"/>
      <c r="K4" s="54"/>
      <c r="L4" s="55"/>
    </row>
    <row r="5" spans="1:12" ht="15" customHeight="1" x14ac:dyDescent="0.25">
      <c r="A5" s="58"/>
      <c r="B5" s="65"/>
      <c r="C5" s="65"/>
      <c r="D5" s="65"/>
      <c r="E5" s="65"/>
      <c r="F5" s="65"/>
      <c r="G5" s="65"/>
      <c r="H5" s="65"/>
      <c r="I5" s="65"/>
      <c r="J5" s="65"/>
      <c r="K5" s="56"/>
      <c r="L5" s="57"/>
    </row>
    <row r="7" spans="1:12" x14ac:dyDescent="0.25">
      <c r="A7" s="10">
        <v>16</v>
      </c>
    </row>
    <row r="8" spans="1:12" x14ac:dyDescent="0.25">
      <c r="A8" s="11" t="s">
        <v>31</v>
      </c>
    </row>
    <row r="9" spans="1:12" ht="25.5" customHeight="1" x14ac:dyDescent="0.25">
      <c r="A9" s="39" t="s">
        <v>30</v>
      </c>
      <c r="B9" s="39"/>
      <c r="C9" s="12"/>
      <c r="E9" s="13" t="s">
        <v>21</v>
      </c>
      <c r="F9" s="44"/>
      <c r="G9" s="45"/>
      <c r="I9" s="14" t="s">
        <v>16</v>
      </c>
      <c r="J9" s="46"/>
      <c r="K9" s="47"/>
    </row>
    <row r="10" spans="1:12" ht="15.75" thickBot="1" x14ac:dyDescent="0.3">
      <c r="A10" s="12"/>
      <c r="B10" s="12"/>
      <c r="C10" s="12"/>
      <c r="E10" s="15"/>
      <c r="F10" s="15"/>
      <c r="G10" s="15"/>
      <c r="I10" s="16"/>
      <c r="J10" s="17"/>
      <c r="K10" s="17"/>
    </row>
    <row r="11" spans="1:12" ht="30.75" customHeight="1" thickBot="1" x14ac:dyDescent="0.3">
      <c r="A11" s="59" t="s">
        <v>27</v>
      </c>
      <c r="B11" s="60"/>
      <c r="C11" s="18"/>
      <c r="D11" s="41" t="s">
        <v>17</v>
      </c>
      <c r="E11" s="42"/>
      <c r="F11" s="42"/>
      <c r="G11" s="43"/>
      <c r="H11" s="23"/>
      <c r="I11" s="16"/>
    </row>
    <row r="12" spans="1:12" ht="15.75" thickBot="1" x14ac:dyDescent="0.3">
      <c r="A12" s="61"/>
      <c r="B12" s="62"/>
      <c r="C12" s="18"/>
      <c r="D12" s="19"/>
      <c r="E12" s="15"/>
      <c r="F12" s="15"/>
      <c r="G12" s="15"/>
      <c r="I12" s="16"/>
    </row>
    <row r="13" spans="1:12" ht="30" customHeight="1" thickBot="1" x14ac:dyDescent="0.3">
      <c r="A13" s="61"/>
      <c r="B13" s="62"/>
      <c r="C13" s="18"/>
      <c r="D13" s="41" t="s">
        <v>18</v>
      </c>
      <c r="E13" s="42"/>
      <c r="F13" s="42"/>
      <c r="G13" s="43"/>
      <c r="H13" s="23"/>
      <c r="I13" s="16"/>
    </row>
    <row r="14" spans="1:12" ht="18.75" customHeight="1" thickBot="1" x14ac:dyDescent="0.3">
      <c r="A14" s="61"/>
      <c r="B14" s="62"/>
      <c r="C14" s="18"/>
      <c r="E14" s="15"/>
      <c r="F14" s="15"/>
      <c r="G14" s="15"/>
      <c r="I14" s="16"/>
    </row>
    <row r="15" spans="1:12" ht="24" customHeight="1" thickBot="1" x14ac:dyDescent="0.3">
      <c r="A15" s="63"/>
      <c r="B15" s="64"/>
      <c r="C15" s="18"/>
      <c r="D15" s="41" t="s">
        <v>22</v>
      </c>
      <c r="E15" s="42"/>
      <c r="F15" s="42"/>
      <c r="G15" s="43"/>
      <c r="H15" s="23"/>
      <c r="I15" s="16"/>
      <c r="J15" s="17"/>
      <c r="K15" s="17"/>
    </row>
    <row r="16" spans="1:12" x14ac:dyDescent="0.25">
      <c r="A16" s="12"/>
      <c r="B16" s="12"/>
      <c r="C16" s="12"/>
      <c r="E16" s="15"/>
      <c r="F16" s="15"/>
      <c r="G16" s="15"/>
      <c r="I16" s="16"/>
      <c r="J16" s="17"/>
      <c r="K16" s="17"/>
    </row>
    <row r="18" spans="1:12" s="22" customFormat="1" ht="38.25" x14ac:dyDescent="0.25">
      <c r="A18" s="20" t="s">
        <v>29</v>
      </c>
      <c r="B18" s="20" t="s">
        <v>2</v>
      </c>
      <c r="C18" s="20" t="s">
        <v>19</v>
      </c>
      <c r="D18" s="20" t="s">
        <v>3</v>
      </c>
      <c r="E18" s="20" t="s">
        <v>24</v>
      </c>
      <c r="F18" s="21" t="s">
        <v>4</v>
      </c>
      <c r="G18" s="27" t="s">
        <v>26</v>
      </c>
      <c r="H18" s="21" t="s">
        <v>5</v>
      </c>
      <c r="I18" s="21" t="s">
        <v>6</v>
      </c>
      <c r="J18" s="21" t="s">
        <v>7</v>
      </c>
      <c r="K18" s="21" t="s">
        <v>8</v>
      </c>
      <c r="L18" s="21" t="s">
        <v>9</v>
      </c>
    </row>
    <row r="19" spans="1:12" s="22" customFormat="1" ht="25.5" x14ac:dyDescent="0.25">
      <c r="A19" s="33">
        <v>1</v>
      </c>
      <c r="B19" s="68" t="s">
        <v>35</v>
      </c>
      <c r="C19" s="24"/>
      <c r="D19" s="66">
        <v>1</v>
      </c>
      <c r="E19" s="67" t="s">
        <v>41</v>
      </c>
      <c r="F19" s="25"/>
      <c r="G19" s="26"/>
      <c r="H19" s="1">
        <f t="shared" ref="H19:H24" si="0">+ROUND(F19*G19,0)</f>
        <v>0</v>
      </c>
      <c r="I19" s="1">
        <f t="shared" ref="I19:I24" si="1">ROUND(F19+H19,0)</f>
        <v>0</v>
      </c>
      <c r="J19" s="1">
        <f t="shared" ref="J19:J24" si="2">ROUND(F19*D19,0)</f>
        <v>0</v>
      </c>
      <c r="K19" s="1">
        <f t="shared" ref="K19:K24" si="3">ROUND(J19*G19,0)</f>
        <v>0</v>
      </c>
      <c r="L19" s="2">
        <f t="shared" ref="L19:L24" si="4">ROUND(J19+K19,0)</f>
        <v>0</v>
      </c>
    </row>
    <row r="20" spans="1:12" s="22" customFormat="1" ht="25.5" x14ac:dyDescent="0.25">
      <c r="A20" s="33">
        <v>2</v>
      </c>
      <c r="B20" s="68" t="s">
        <v>36</v>
      </c>
      <c r="C20" s="24"/>
      <c r="D20" s="66">
        <v>1</v>
      </c>
      <c r="E20" s="67" t="s">
        <v>42</v>
      </c>
      <c r="F20" s="25"/>
      <c r="G20" s="26">
        <v>0</v>
      </c>
      <c r="H20" s="1">
        <f t="shared" si="0"/>
        <v>0</v>
      </c>
      <c r="I20" s="1">
        <f t="shared" si="1"/>
        <v>0</v>
      </c>
      <c r="J20" s="1">
        <f t="shared" si="2"/>
        <v>0</v>
      </c>
      <c r="K20" s="1">
        <f t="shared" si="3"/>
        <v>0</v>
      </c>
      <c r="L20" s="2">
        <f t="shared" si="4"/>
        <v>0</v>
      </c>
    </row>
    <row r="21" spans="1:12" s="22" customFormat="1" ht="25.5" x14ac:dyDescent="0.25">
      <c r="A21" s="33">
        <v>3</v>
      </c>
      <c r="B21" s="68" t="s">
        <v>37</v>
      </c>
      <c r="C21" s="24"/>
      <c r="D21" s="66">
        <v>1</v>
      </c>
      <c r="E21" s="67" t="s">
        <v>41</v>
      </c>
      <c r="F21" s="25"/>
      <c r="G21" s="26">
        <v>0</v>
      </c>
      <c r="H21" s="1">
        <f t="shared" si="0"/>
        <v>0</v>
      </c>
      <c r="I21" s="1">
        <f t="shared" si="1"/>
        <v>0</v>
      </c>
      <c r="J21" s="1">
        <f t="shared" si="2"/>
        <v>0</v>
      </c>
      <c r="K21" s="1">
        <f t="shared" si="3"/>
        <v>0</v>
      </c>
      <c r="L21" s="2">
        <f t="shared" si="4"/>
        <v>0</v>
      </c>
    </row>
    <row r="22" spans="1:12" s="22" customFormat="1" ht="25.5" x14ac:dyDescent="0.25">
      <c r="A22" s="33">
        <v>4</v>
      </c>
      <c r="B22" s="68" t="s">
        <v>38</v>
      </c>
      <c r="C22" s="24"/>
      <c r="D22" s="66">
        <v>1</v>
      </c>
      <c r="E22" s="67" t="s">
        <v>43</v>
      </c>
      <c r="F22" s="25"/>
      <c r="G22" s="26">
        <v>0</v>
      </c>
      <c r="H22" s="1">
        <f t="shared" si="0"/>
        <v>0</v>
      </c>
      <c r="I22" s="1">
        <f t="shared" si="1"/>
        <v>0</v>
      </c>
      <c r="J22" s="1">
        <f t="shared" si="2"/>
        <v>0</v>
      </c>
      <c r="K22" s="1">
        <f t="shared" si="3"/>
        <v>0</v>
      </c>
      <c r="L22" s="2">
        <f t="shared" si="4"/>
        <v>0</v>
      </c>
    </row>
    <row r="23" spans="1:12" s="22" customFormat="1" x14ac:dyDescent="0.25">
      <c r="A23" s="33">
        <v>5</v>
      </c>
      <c r="B23" s="68" t="s">
        <v>39</v>
      </c>
      <c r="C23" s="24"/>
      <c r="D23" s="66">
        <v>1</v>
      </c>
      <c r="E23" s="67" t="s">
        <v>43</v>
      </c>
      <c r="F23" s="25"/>
      <c r="G23" s="26">
        <v>0</v>
      </c>
      <c r="H23" s="1">
        <f t="shared" si="0"/>
        <v>0</v>
      </c>
      <c r="I23" s="1">
        <f t="shared" si="1"/>
        <v>0</v>
      </c>
      <c r="J23" s="1">
        <f t="shared" si="2"/>
        <v>0</v>
      </c>
      <c r="K23" s="1">
        <f t="shared" si="3"/>
        <v>0</v>
      </c>
      <c r="L23" s="2">
        <f t="shared" si="4"/>
        <v>0</v>
      </c>
    </row>
    <row r="24" spans="1:12" s="22" customFormat="1" x14ac:dyDescent="0.25">
      <c r="A24" s="33">
        <v>6</v>
      </c>
      <c r="B24" s="68" t="s">
        <v>40</v>
      </c>
      <c r="C24" s="24"/>
      <c r="D24" s="66">
        <v>1</v>
      </c>
      <c r="E24" s="67" t="s">
        <v>43</v>
      </c>
      <c r="F24" s="25"/>
      <c r="G24" s="26">
        <v>0</v>
      </c>
      <c r="H24" s="1">
        <f t="shared" si="0"/>
        <v>0</v>
      </c>
      <c r="I24" s="1">
        <f t="shared" si="1"/>
        <v>0</v>
      </c>
      <c r="J24" s="1">
        <f t="shared" si="2"/>
        <v>0</v>
      </c>
      <c r="K24" s="1">
        <f t="shared" si="3"/>
        <v>0</v>
      </c>
      <c r="L24" s="2">
        <f t="shared" si="4"/>
        <v>0</v>
      </c>
    </row>
    <row r="25" spans="1:12" s="22" customFormat="1" ht="65.25" customHeight="1" thickBot="1" x14ac:dyDescent="0.25">
      <c r="A25" s="49" t="s">
        <v>44</v>
      </c>
      <c r="B25" s="50"/>
      <c r="C25" s="50"/>
      <c r="D25" s="50"/>
      <c r="E25" s="50"/>
      <c r="F25" s="50"/>
      <c r="G25" s="50"/>
      <c r="H25" s="50"/>
      <c r="I25" s="50"/>
      <c r="J25" s="51"/>
      <c r="K25" s="28" t="s">
        <v>23</v>
      </c>
      <c r="L25" s="4">
        <f>SUMIF(G:G,0%,J:J)</f>
        <v>0</v>
      </c>
    </row>
    <row r="26" spans="1:12" s="22" customFormat="1" ht="25.5" customHeight="1" thickBot="1" x14ac:dyDescent="0.25">
      <c r="A26" s="36" t="s">
        <v>25</v>
      </c>
      <c r="B26" s="37"/>
      <c r="C26" s="37"/>
      <c r="D26" s="37"/>
      <c r="E26" s="37"/>
      <c r="F26" s="37"/>
      <c r="G26" s="37"/>
      <c r="H26" s="37"/>
      <c r="I26" s="37"/>
      <c r="J26" s="38"/>
      <c r="K26" s="29" t="s">
        <v>10</v>
      </c>
      <c r="L26" s="4">
        <f>SUMIF(G:G,5%,J:J)</f>
        <v>0</v>
      </c>
    </row>
    <row r="27" spans="1:12" s="22" customFormat="1" ht="30" customHeight="1" x14ac:dyDescent="0.2">
      <c r="A27" s="34" t="s">
        <v>34</v>
      </c>
      <c r="B27" s="34"/>
      <c r="C27" s="34"/>
      <c r="D27" s="34"/>
      <c r="E27" s="34"/>
      <c r="F27" s="34"/>
      <c r="G27" s="34"/>
      <c r="H27" s="34"/>
      <c r="I27" s="34"/>
      <c r="J27" s="34"/>
      <c r="K27" s="28" t="s">
        <v>11</v>
      </c>
      <c r="L27" s="4">
        <f>SUMIF(G:G,19%,J:J)</f>
        <v>0</v>
      </c>
    </row>
    <row r="28" spans="1:12" s="22" customFormat="1" ht="21.75" customHeight="1" x14ac:dyDescent="0.2">
      <c r="A28" s="35"/>
      <c r="B28" s="35"/>
      <c r="C28" s="35"/>
      <c r="D28" s="35"/>
      <c r="E28" s="35"/>
      <c r="F28" s="35"/>
      <c r="G28" s="35"/>
      <c r="H28" s="35"/>
      <c r="I28" s="35"/>
      <c r="J28" s="35"/>
      <c r="K28" s="30" t="s">
        <v>7</v>
      </c>
      <c r="L28" s="5">
        <f>SUM(L25:L27)</f>
        <v>0</v>
      </c>
    </row>
    <row r="29" spans="1:12" s="22" customFormat="1" ht="23.25" customHeight="1" x14ac:dyDescent="0.2">
      <c r="A29" s="35"/>
      <c r="B29" s="35"/>
      <c r="C29" s="35"/>
      <c r="D29" s="35"/>
      <c r="E29" s="35"/>
      <c r="F29" s="35"/>
      <c r="G29" s="35"/>
      <c r="H29" s="35"/>
      <c r="I29" s="35"/>
      <c r="J29" s="35"/>
      <c r="K29" s="31" t="s">
        <v>12</v>
      </c>
      <c r="L29" s="6">
        <f>ROUND(L26*5%,0)</f>
        <v>0</v>
      </c>
    </row>
    <row r="30" spans="1:12" s="22" customFormat="1" ht="22.9" customHeight="1" x14ac:dyDescent="0.2">
      <c r="A30" s="35"/>
      <c r="B30" s="35"/>
      <c r="C30" s="35"/>
      <c r="D30" s="35"/>
      <c r="E30" s="35"/>
      <c r="F30" s="35"/>
      <c r="G30" s="35"/>
      <c r="H30" s="35"/>
      <c r="I30" s="35"/>
      <c r="J30" s="35"/>
      <c r="K30" s="31" t="s">
        <v>13</v>
      </c>
      <c r="L30" s="4">
        <f>ROUND(L27*19%,0)</f>
        <v>0</v>
      </c>
    </row>
    <row r="31" spans="1:12" s="22" customFormat="1" ht="39.75" customHeight="1" x14ac:dyDescent="0.2">
      <c r="A31" s="35"/>
      <c r="B31" s="35"/>
      <c r="C31" s="35"/>
      <c r="D31" s="35"/>
      <c r="E31" s="35"/>
      <c r="F31" s="35"/>
      <c r="G31" s="35"/>
      <c r="H31" s="35"/>
      <c r="I31" s="35"/>
      <c r="J31" s="35"/>
      <c r="K31" s="30" t="s">
        <v>14</v>
      </c>
      <c r="L31" s="5">
        <f>SUM(L29:L30)</f>
        <v>0</v>
      </c>
    </row>
    <row r="32" spans="1:12" s="22" customFormat="1" ht="32.25" customHeight="1" x14ac:dyDescent="0.2">
      <c r="A32" s="35"/>
      <c r="B32" s="35"/>
      <c r="C32" s="35"/>
      <c r="D32" s="35"/>
      <c r="E32" s="35"/>
      <c r="F32" s="35"/>
      <c r="G32" s="35"/>
      <c r="H32" s="35"/>
      <c r="I32" s="35"/>
      <c r="J32" s="35"/>
      <c r="K32" s="32" t="s">
        <v>15</v>
      </c>
      <c r="L32" s="5">
        <f>+L28+L31</f>
        <v>0</v>
      </c>
    </row>
    <row r="34" spans="1:3" ht="15.75" thickBot="1" x14ac:dyDescent="0.3">
      <c r="B34" s="48"/>
      <c r="C34" s="48"/>
    </row>
    <row r="35" spans="1:3" x14ac:dyDescent="0.25">
      <c r="B35" s="40" t="s">
        <v>20</v>
      </c>
      <c r="C35" s="40"/>
    </row>
    <row r="36" spans="1:3" x14ac:dyDescent="0.25">
      <c r="A36" s="7" t="s">
        <v>32</v>
      </c>
    </row>
  </sheetData>
  <sheetProtection algorithmName="SHA-512" hashValue="ryvQd6MxIJysjmcjLxZLSTnmFKQtDpw5GTuCf9TBDKRVHbX+SJear41Awr4gi/I3W2luZcaUS9f0fxNwSCoOig==" saltValue="qo4wC+Xumcq55ozSRlBmbA==" spinCount="100000" sheet="1" selectLockedCells="1"/>
  <mergeCells count="17">
    <mergeCell ref="K2:L5"/>
    <mergeCell ref="A2:A5"/>
    <mergeCell ref="D11:G11"/>
    <mergeCell ref="A11:B15"/>
    <mergeCell ref="B2:J2"/>
    <mergeCell ref="B3:J3"/>
    <mergeCell ref="B4:J5"/>
    <mergeCell ref="A27:J32"/>
    <mergeCell ref="A26:J26"/>
    <mergeCell ref="A9:B9"/>
    <mergeCell ref="B35:C35"/>
    <mergeCell ref="D13:G13"/>
    <mergeCell ref="D15:G15"/>
    <mergeCell ref="F9:G9"/>
    <mergeCell ref="J9:K9"/>
    <mergeCell ref="B34:C34"/>
    <mergeCell ref="A25:J25"/>
  </mergeCells>
  <dataValidations count="1">
    <dataValidation type="whole" allowBlank="1" showInputMessage="1" showErrorMessage="1" sqref="F19:F24">
      <formula1>0</formula1>
      <formula2>100000000</formula2>
    </dataValidation>
  </dataValidations>
  <pageMargins left="0.7" right="0.7" top="0.45" bottom="0.4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GDOT62130</cp:lastModifiedBy>
  <cp:lastPrinted>2022-03-07T20:20:52Z</cp:lastPrinted>
  <dcterms:created xsi:type="dcterms:W3CDTF">2017-04-28T13:22:52Z</dcterms:created>
  <dcterms:modified xsi:type="dcterms:W3CDTF">2022-03-10T14:19:11Z</dcterms:modified>
</cp:coreProperties>
</file>