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LEMENTOS LABORATORIO\"/>
    </mc:Choice>
  </mc:AlternateContent>
  <bookViews>
    <workbookView xWindow="0" yWindow="0" windowWidth="10545" windowHeight="8745"/>
  </bookViews>
  <sheets>
    <sheet name="Hoja1" sheetId="1" r:id="rId1"/>
    <sheet name="Hoja2" sheetId="2" state="hidden" r:id="rId2"/>
  </sheets>
  <definedNames>
    <definedName name="_xlnm.Print_Area" localSheetId="0">Hoja1!$A$1:$O$49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 l="1"/>
  <c r="N24" i="1" s="1"/>
  <c r="J24" i="1"/>
  <c r="H24" i="1"/>
  <c r="L23" i="1"/>
  <c r="N23" i="1" s="1"/>
  <c r="J23" i="1"/>
  <c r="H23" i="1"/>
  <c r="L22" i="1"/>
  <c r="J22" i="1"/>
  <c r="H22" i="1"/>
  <c r="K22" i="1" s="1"/>
  <c r="L21" i="1"/>
  <c r="J21" i="1"/>
  <c r="H21" i="1"/>
  <c r="K21" i="1" s="1"/>
  <c r="L28" i="1"/>
  <c r="J28" i="1"/>
  <c r="H28" i="1"/>
  <c r="L27" i="1"/>
  <c r="N27" i="1" s="1"/>
  <c r="J27" i="1"/>
  <c r="H27" i="1"/>
  <c r="K27" i="1" s="1"/>
  <c r="L26" i="1"/>
  <c r="J26" i="1"/>
  <c r="H26" i="1"/>
  <c r="K26" i="1" s="1"/>
  <c r="L25" i="1"/>
  <c r="N25" i="1" s="1"/>
  <c r="J25" i="1"/>
  <c r="H25" i="1"/>
  <c r="K25" i="1" s="1"/>
  <c r="L31" i="1"/>
  <c r="N31" i="1" s="1"/>
  <c r="K31" i="1"/>
  <c r="J31" i="1"/>
  <c r="H31" i="1"/>
  <c r="L30" i="1"/>
  <c r="J30" i="1"/>
  <c r="H30" i="1"/>
  <c r="K30" i="1" s="1"/>
  <c r="L29" i="1"/>
  <c r="N29" i="1" s="1"/>
  <c r="J29" i="1"/>
  <c r="H29" i="1"/>
  <c r="K29" i="1" s="1"/>
  <c r="K23" i="1" l="1"/>
  <c r="K28" i="1"/>
  <c r="K24" i="1"/>
  <c r="M29" i="1"/>
  <c r="O29" i="1" s="1"/>
  <c r="M25" i="1"/>
  <c r="O25" i="1" s="1"/>
  <c r="M24" i="1"/>
  <c r="O24" i="1" s="1"/>
  <c r="M21" i="1"/>
  <c r="N21" i="1"/>
  <c r="M23" i="1"/>
  <c r="O23" i="1" s="1"/>
  <c r="M22" i="1"/>
  <c r="N22" i="1"/>
  <c r="O22" i="1" s="1"/>
  <c r="O28" i="1"/>
  <c r="M27" i="1"/>
  <c r="O27" i="1" s="1"/>
  <c r="M26" i="1"/>
  <c r="N26" i="1"/>
  <c r="O26" i="1" s="1"/>
  <c r="M28" i="1"/>
  <c r="N28" i="1"/>
  <c r="M31" i="1"/>
  <c r="M30" i="1"/>
  <c r="N30" i="1"/>
  <c r="O30" i="1" s="1"/>
  <c r="O31" i="1"/>
  <c r="O21" i="1" l="1"/>
  <c r="L20" i="1" l="1"/>
  <c r="M20" i="1" s="1"/>
  <c r="J20" i="1"/>
  <c r="H20" i="1"/>
  <c r="K20" i="1" s="1"/>
  <c r="N20" i="1" l="1"/>
  <c r="O20" i="1" s="1"/>
  <c r="O39" i="1"/>
  <c r="O33" i="1" l="1"/>
  <c r="O36" i="1" s="1"/>
  <c r="O32" i="1" l="1"/>
  <c r="O40" i="1" l="1"/>
  <c r="O34" i="1" l="1"/>
  <c r="O37" i="1" l="1"/>
  <c r="O38" i="1" s="1"/>
  <c r="O35" i="1"/>
  <c r="O4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<sst xmlns="http://schemas.openxmlformats.org/spreadsheetml/2006/main" count="68" uniqueCount="56">
  <si>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</si>
  <si>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</si>
  <si>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</si>
  <si>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</si>
  <si>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</si>
  <si>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</si>
  <si>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</si>
  <si>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</si>
  <si>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</si>
  <si>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</si>
  <si>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</si>
  <si>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</si>
  <si>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</si>
  <si>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</si>
  <si>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</si>
  <si>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</si>
  <si>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</si>
  <si>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</si>
  <si>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</si>
  <si>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</si>
  <si>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</si>
  <si>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</si>
  <si>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</si>
  <si>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</si>
  <si>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</si>
  <si>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</si>
  <si>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</si>
  <si>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</si>
  <si>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</si>
  <si>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</si>
  <si>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</si>
  <si>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</si>
  <si>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</si>
  <si>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</si>
  <si>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</si>
  <si>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</si>
  <si>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</si>
  <si>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</si>
  <si>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</si>
  <si>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</si>
  <si>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</si>
  <si>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</si>
  <si>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</si>
  <si>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</si>
  <si>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Tubo de ensayo en vidrio 13x100mm</t>
  </si>
  <si>
    <t>ROTAEVAPORADOR CON BALÓN DE 1000ML Temperatura: Ambiente +7°C a 99,9°C Controlador temperatura: Digital microprocesado con sistema PID Sensor: Tipo PT100 Precisión de control: ±1°C Rotación: 15 a 100 RPM Sistema de desplazamiento: Vertical, manual, con inclinación de aproximadamente 30° Vacío: Hasta 700 mmHg Resistencia: Blindada en acero inoxidable Escurrimiento de la cuba: A través de pico de drenaje. Vidriería: Condensador tipo serpentina, balón colector de 1000 ml y balón de evaporación de 1000 ml en vidrio borosilicato Gabinete: En acero carbono con tratamiento anticorrosivo y pintura electrostática Dimensiones de la cuba: Ø 250 mm Volumen: 4 litros Dimensiones: Ancho=330 x Profundidad=320 x Alto=500 mm Peso: 11 KG Potencia: 1100 Watts Voltaje: 220 Volts Acompaña: 02 Fusibles extra; 02 Horquillas plásticas; Vidrierías, grifos con manguera de teflón Eje de vidrio: Junta cónica 24/40 Grifo: Junta cónica 20/40 Balón colector: Junta esférica 35/20 Balón de ebullición: Junta cónica 24/40 Condensador: Junta cónica 20/40 REQUIERE CALIBRACIÓN ACREDITADA: el sensor tipo PT 100 puede ser manejado externamente al equipo, este requeriría calibración acreditada, si por el funcionamiento no puede ser manipulado de manera independinte, la calibración de dicho sensor, no podría ser viable.</t>
  </si>
  <si>
    <t>Placa de porcelana de 6 o 12 cavidades Especificaciones: placa de 30 x 20 cm</t>
  </si>
  <si>
    <t>Set de laminas portaobjeto: Especificaciones: portaobjeto para microscopio x 100 láminas</t>
  </si>
  <si>
    <t>Erlenmeyer de Vidrio especificaciones: cuello angosto de 100 mL tipo B</t>
  </si>
  <si>
    <t>Columna de vidrio para cromatografía. Especificaciones: de vidrio de 50 o 70 cm de altura con llave de plástico</t>
  </si>
  <si>
    <t>Vaso de precipitado. Especificaciones: de 500 mL tipo B</t>
  </si>
  <si>
    <t>Crisol de porcelana con tapa, forma mediana, 30 mL</t>
  </si>
  <si>
    <t>Vidriería de laboratorio:Erlenmeyer para vacío 500mL en vidrio borosilicato con tapón de silicona.</t>
  </si>
  <si>
    <t>Cajas de Petri de vidrio 60mmx15mm</t>
  </si>
  <si>
    <t>Tres Tamices Estándares en Cobre Dual Manufacturing cada uno de 2 mm, 0.05 mm y 0.002 mm, respectivamente</t>
  </si>
  <si>
    <t>Juego de micropipetas de 0-10, 10-100 y 100-1000 μL especificaciones Transferpette S Pipette, tip volume (0-10, 10-100 y 100-1000 μL), single-channel, adjustable volume mechanical. Contiene tres cajas, cada caja con una micropipeta, cada micropipeta contiene dos piezas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</si>
</sst>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1" fillId="0" borderId="28" xfId="0" applyFont="1" applyBorder="1" applyAlignment="1">
      <alignment vertical="center"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tabSelected="1" topLeftCell="A4" zoomScale="60" zoomScaleNormal="60" zoomScaleSheetLayoutView="70" zoomScalePageLayoutView="55" workbookViewId="0">
      <selection activeCell="F25" sqref="F25"/>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8"/>
      <c r="B2" s="59" t="s">
        <v>0</v>
      </c>
      <c r="C2" s="59"/>
      <c r="D2" s="59"/>
      <c r="E2" s="59"/>
      <c r="F2" s="59"/>
      <c r="G2" s="59"/>
      <c r="H2" s="59"/>
      <c r="I2" s="59"/>
      <c r="J2" s="59"/>
      <c r="K2" s="59"/>
      <c r="L2" s="59"/>
      <c r="M2" s="59"/>
      <c r="N2" s="57" t="s">
        <v>37</v>
      </c>
      <c r="O2" s="57"/>
    </row>
    <row r="3" spans="1:15" ht="15.75" customHeight="1" x14ac:dyDescent="0.25">
      <c r="A3" s="58"/>
      <c r="B3" s="59" t="s">
        <v>1</v>
      </c>
      <c r="C3" s="59"/>
      <c r="D3" s="59"/>
      <c r="E3" s="59"/>
      <c r="F3" s="59"/>
      <c r="G3" s="59"/>
      <c r="H3" s="59"/>
      <c r="I3" s="59"/>
      <c r="J3" s="59"/>
      <c r="K3" s="59"/>
      <c r="L3" s="59"/>
      <c r="M3" s="59"/>
      <c r="N3" s="57" t="s">
        <v>40</v>
      </c>
      <c r="O3" s="57"/>
    </row>
    <row r="4" spans="1:15" ht="16.5" customHeight="1" x14ac:dyDescent="0.25">
      <c r="A4" s="58"/>
      <c r="B4" s="59" t="s">
        <v>36</v>
      </c>
      <c r="C4" s="59"/>
      <c r="D4" s="59"/>
      <c r="E4" s="59"/>
      <c r="F4" s="59"/>
      <c r="G4" s="59"/>
      <c r="H4" s="59"/>
      <c r="I4" s="59"/>
      <c r="J4" s="59"/>
      <c r="K4" s="59"/>
      <c r="L4" s="59"/>
      <c r="M4" s="59"/>
      <c r="N4" s="57" t="s">
        <v>41</v>
      </c>
      <c r="O4" s="57"/>
    </row>
    <row r="5" spans="1:15" ht="15" customHeight="1" x14ac:dyDescent="0.25">
      <c r="A5" s="58"/>
      <c r="B5" s="59"/>
      <c r="C5" s="59"/>
      <c r="D5" s="59"/>
      <c r="E5" s="59"/>
      <c r="F5" s="59"/>
      <c r="G5" s="59"/>
      <c r="H5" s="59"/>
      <c r="I5" s="59"/>
      <c r="J5" s="59"/>
      <c r="K5" s="59"/>
      <c r="L5" s="59"/>
      <c r="M5" s="59"/>
      <c r="N5" s="57" t="s">
        <v>38</v>
      </c>
      <c r="O5" s="57"/>
    </row>
    <row r="7" spans="1:15" x14ac:dyDescent="0.25">
      <c r="A7" s="35">
        <v>16</v>
      </c>
    </row>
    <row r="8" spans="1:15" x14ac:dyDescent="0.25">
      <c r="A8" s="11"/>
    </row>
    <row r="9" spans="1:15" x14ac:dyDescent="0.25">
      <c r="A9" s="12" t="s">
        <v>29</v>
      </c>
    </row>
    <row r="10" spans="1:15" ht="25.5" customHeight="1" x14ac:dyDescent="0.25">
      <c r="A10" s="39" t="s">
        <v>28</v>
      </c>
      <c r="B10" s="39"/>
      <c r="C10" s="13"/>
      <c r="E10" s="14" t="s">
        <v>21</v>
      </c>
      <c r="F10" s="75"/>
      <c r="G10" s="76"/>
      <c r="H10" s="77"/>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9"/>
      <c r="J12" s="29"/>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9"/>
      <c r="J14" s="29"/>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5">
      <c r="A20" s="37">
        <v>1</v>
      </c>
      <c r="B20" s="36" t="s">
        <v>44</v>
      </c>
      <c r="C20" s="32"/>
      <c r="D20" s="34">
        <v>6</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242.25" x14ac:dyDescent="0.25">
      <c r="A21" s="37">
        <v>2</v>
      </c>
      <c r="B21" s="36" t="s">
        <v>45</v>
      </c>
      <c r="C21" s="32"/>
      <c r="D21" s="34">
        <v>1</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x14ac:dyDescent="0.2">
      <c r="A22" s="37">
        <v>3</v>
      </c>
      <c r="B22" s="80" t="s">
        <v>46</v>
      </c>
      <c r="C22" s="32"/>
      <c r="D22" s="34">
        <v>6</v>
      </c>
      <c r="E22" s="33" t="s">
        <v>43</v>
      </c>
      <c r="F22" s="27"/>
      <c r="G22" s="28">
        <v>0</v>
      </c>
      <c r="H22" s="1">
        <f>+ROUND(F22*G22,0)</f>
        <v>0</v>
      </c>
      <c r="I22" s="28">
        <v>0</v>
      </c>
      <c r="J22" s="1">
        <f>ROUND(F22*I22,0)</f>
        <v>0</v>
      </c>
      <c r="K22" s="1">
        <f>ROUND(F22+H22+J22,0)</f>
        <v>0</v>
      </c>
      <c r="L22" s="1">
        <f>ROUND(F22*D22,0)</f>
        <v>0</v>
      </c>
      <c r="M22" s="1">
        <f>ROUND(L22*G22,0)</f>
        <v>0</v>
      </c>
      <c r="N22" s="1">
        <f>ROUND(L22*I22,0)</f>
        <v>0</v>
      </c>
      <c r="O22" s="2">
        <f>ROUND(L22+N22+M22,0)</f>
        <v>0</v>
      </c>
    </row>
    <row r="23" spans="1:15" s="24" customFormat="1" ht="28.5" x14ac:dyDescent="0.2">
      <c r="A23" s="37">
        <v>4</v>
      </c>
      <c r="B23" s="80" t="s">
        <v>47</v>
      </c>
      <c r="C23" s="32"/>
      <c r="D23" s="34">
        <v>2</v>
      </c>
      <c r="E23" s="33" t="s">
        <v>43</v>
      </c>
      <c r="F23" s="27"/>
      <c r="G23" s="28">
        <v>0</v>
      </c>
      <c r="H23" s="1">
        <f>+ROUND(F23*G23,0)</f>
        <v>0</v>
      </c>
      <c r="I23" s="28">
        <v>0</v>
      </c>
      <c r="J23" s="1">
        <f>ROUND(F23*I23,0)</f>
        <v>0</v>
      </c>
      <c r="K23" s="1">
        <f>ROUND(F23+H23+J23,0)</f>
        <v>0</v>
      </c>
      <c r="L23" s="1">
        <f>ROUND(F23*D23,0)</f>
        <v>0</v>
      </c>
      <c r="M23" s="1">
        <f>ROUND(L23*G23,0)</f>
        <v>0</v>
      </c>
      <c r="N23" s="1">
        <f>ROUND(L23*I23,0)</f>
        <v>0</v>
      </c>
      <c r="O23" s="2">
        <f>ROUND(L23+N23+M23,0)</f>
        <v>0</v>
      </c>
    </row>
    <row r="24" spans="1:15" s="24" customFormat="1" ht="16.5" customHeight="1" x14ac:dyDescent="0.25">
      <c r="A24" s="37">
        <v>5</v>
      </c>
      <c r="B24" s="38" t="s">
        <v>48</v>
      </c>
      <c r="C24" s="32"/>
      <c r="D24" s="34">
        <v>21</v>
      </c>
      <c r="E24" s="33" t="s">
        <v>43</v>
      </c>
      <c r="F24" s="27"/>
      <c r="G24" s="28">
        <v>0</v>
      </c>
      <c r="H24" s="1">
        <f>+ROUND(F24*G24,0)</f>
        <v>0</v>
      </c>
      <c r="I24" s="28">
        <v>0</v>
      </c>
      <c r="J24" s="1">
        <f>ROUND(F24*I24,0)</f>
        <v>0</v>
      </c>
      <c r="K24" s="1">
        <f>ROUND(F24+H24+J24,0)</f>
        <v>0</v>
      </c>
      <c r="L24" s="1">
        <f>ROUND(F24*D24,0)</f>
        <v>0</v>
      </c>
      <c r="M24" s="1">
        <f>ROUND(L24*G24,0)</f>
        <v>0</v>
      </c>
      <c r="N24" s="1">
        <f>ROUND(L24*I24,0)</f>
        <v>0</v>
      </c>
      <c r="O24" s="2">
        <f>ROUND(L24+N24+M24,0)</f>
        <v>0</v>
      </c>
    </row>
    <row r="25" spans="1:15" s="24" customFormat="1" ht="64.5" customHeight="1" x14ac:dyDescent="0.25">
      <c r="A25" s="37">
        <v>6</v>
      </c>
      <c r="B25" s="38" t="s">
        <v>55</v>
      </c>
      <c r="C25" s="32"/>
      <c r="D25" s="34">
        <v>1</v>
      </c>
      <c r="E25" s="33" t="s">
        <v>43</v>
      </c>
      <c r="F25" s="27"/>
      <c r="G25" s="28">
        <v>0</v>
      </c>
      <c r="H25" s="1">
        <f>+ROUND(F25*G25,0)</f>
        <v>0</v>
      </c>
      <c r="I25" s="28">
        <v>0</v>
      </c>
      <c r="J25" s="1">
        <f>ROUND(F25*I25,0)</f>
        <v>0</v>
      </c>
      <c r="K25" s="1">
        <f>ROUND(F25+H25+J25,0)</f>
        <v>0</v>
      </c>
      <c r="L25" s="1">
        <f>ROUND(F25*D25,0)</f>
        <v>0</v>
      </c>
      <c r="M25" s="1">
        <f>ROUND(L25*G25,0)</f>
        <v>0</v>
      </c>
      <c r="N25" s="1">
        <f>ROUND(L25*I25,0)</f>
        <v>0</v>
      </c>
      <c r="O25" s="2">
        <f>ROUND(L25+N25+M25,0)</f>
        <v>0</v>
      </c>
    </row>
    <row r="26" spans="1:15" s="24" customFormat="1" ht="28.5" x14ac:dyDescent="0.2">
      <c r="A26" s="37">
        <v>7</v>
      </c>
      <c r="B26" s="80" t="s">
        <v>49</v>
      </c>
      <c r="C26" s="32"/>
      <c r="D26" s="34">
        <v>3</v>
      </c>
      <c r="E26" s="33" t="s">
        <v>43</v>
      </c>
      <c r="F26" s="27"/>
      <c r="G26" s="28">
        <v>0</v>
      </c>
      <c r="H26" s="1">
        <f>+ROUND(F26*G26,0)</f>
        <v>0</v>
      </c>
      <c r="I26" s="28">
        <v>0</v>
      </c>
      <c r="J26" s="1">
        <f>ROUND(F26*I26,0)</f>
        <v>0</v>
      </c>
      <c r="K26" s="1">
        <f>ROUND(F26+H26+J26,0)</f>
        <v>0</v>
      </c>
      <c r="L26" s="1">
        <f>ROUND(F26*D26,0)</f>
        <v>0</v>
      </c>
      <c r="M26" s="1">
        <f>ROUND(L26*G26,0)</f>
        <v>0</v>
      </c>
      <c r="N26" s="1">
        <f>ROUND(L26*I26,0)</f>
        <v>0</v>
      </c>
      <c r="O26" s="2">
        <f>ROUND(L26+N26+M26,0)</f>
        <v>0</v>
      </c>
    </row>
    <row r="27" spans="1:15" s="24" customFormat="1" x14ac:dyDescent="0.2">
      <c r="A27" s="37">
        <v>8</v>
      </c>
      <c r="B27" s="80" t="s">
        <v>50</v>
      </c>
      <c r="C27" s="32"/>
      <c r="D27" s="34">
        <v>10</v>
      </c>
      <c r="E27" s="33" t="s">
        <v>43</v>
      </c>
      <c r="F27" s="27"/>
      <c r="G27" s="28">
        <v>0</v>
      </c>
      <c r="H27" s="1">
        <f>+ROUND(F27*G27,0)</f>
        <v>0</v>
      </c>
      <c r="I27" s="28">
        <v>0</v>
      </c>
      <c r="J27" s="1">
        <f>ROUND(F27*I27,0)</f>
        <v>0</v>
      </c>
      <c r="K27" s="1">
        <f>ROUND(F27+H27+J27,0)</f>
        <v>0</v>
      </c>
      <c r="L27" s="1">
        <f>ROUND(F27*D27,0)</f>
        <v>0</v>
      </c>
      <c r="M27" s="1">
        <f>ROUND(L27*G27,0)</f>
        <v>0</v>
      </c>
      <c r="N27" s="1">
        <f>ROUND(L27*I27,0)</f>
        <v>0</v>
      </c>
      <c r="O27" s="2">
        <f>ROUND(L27+N27+M27,0)</f>
        <v>0</v>
      </c>
    </row>
    <row r="28" spans="1:15" s="24" customFormat="1" x14ac:dyDescent="0.2">
      <c r="A28" s="37">
        <v>9</v>
      </c>
      <c r="B28" s="80" t="s">
        <v>51</v>
      </c>
      <c r="C28" s="32"/>
      <c r="D28" s="34">
        <v>8</v>
      </c>
      <c r="E28" s="33" t="s">
        <v>43</v>
      </c>
      <c r="F28" s="27"/>
      <c r="G28" s="28">
        <v>0</v>
      </c>
      <c r="H28" s="1">
        <f>+ROUND(F28*G28,0)</f>
        <v>0</v>
      </c>
      <c r="I28" s="28">
        <v>0</v>
      </c>
      <c r="J28" s="1">
        <f>ROUND(F28*I28,0)</f>
        <v>0</v>
      </c>
      <c r="K28" s="1">
        <f>ROUND(F28+H28+J28,0)</f>
        <v>0</v>
      </c>
      <c r="L28" s="1">
        <f>ROUND(F28*D28,0)</f>
        <v>0</v>
      </c>
      <c r="M28" s="1">
        <f>ROUND(L28*G28,0)</f>
        <v>0</v>
      </c>
      <c r="N28" s="1">
        <f>ROUND(L28*I28,0)</f>
        <v>0</v>
      </c>
      <c r="O28" s="2">
        <f>ROUND(L28+N28+M28,0)</f>
        <v>0</v>
      </c>
    </row>
    <row r="29" spans="1:15" s="24" customFormat="1" ht="32.25" customHeight="1" x14ac:dyDescent="0.25">
      <c r="A29" s="37">
        <v>10</v>
      </c>
      <c r="B29" s="38" t="s">
        <v>52</v>
      </c>
      <c r="C29" s="32"/>
      <c r="D29" s="34">
        <v>3</v>
      </c>
      <c r="E29" s="33" t="s">
        <v>43</v>
      </c>
      <c r="F29" s="27"/>
      <c r="G29" s="28">
        <v>0</v>
      </c>
      <c r="H29" s="1">
        <f>+ROUND(F29*G29,0)</f>
        <v>0</v>
      </c>
      <c r="I29" s="28">
        <v>0</v>
      </c>
      <c r="J29" s="1">
        <f>ROUND(F29*I29,0)</f>
        <v>0</v>
      </c>
      <c r="K29" s="1">
        <f>ROUND(F29+H29+J29,0)</f>
        <v>0</v>
      </c>
      <c r="L29" s="1">
        <f>ROUND(F29*D29,0)</f>
        <v>0</v>
      </c>
      <c r="M29" s="1">
        <f>ROUND(L29*G29,0)</f>
        <v>0</v>
      </c>
      <c r="N29" s="1">
        <f>ROUND(L29*I29,0)</f>
        <v>0</v>
      </c>
      <c r="O29" s="2">
        <f>ROUND(L29+N29+M29,0)</f>
        <v>0</v>
      </c>
    </row>
    <row r="30" spans="1:15" s="24" customFormat="1" ht="18.75" customHeight="1" x14ac:dyDescent="0.25">
      <c r="A30" s="37">
        <v>11</v>
      </c>
      <c r="B30" s="38" t="s">
        <v>53</v>
      </c>
      <c r="C30" s="32"/>
      <c r="D30" s="34">
        <v>10</v>
      </c>
      <c r="E30" s="33" t="s">
        <v>43</v>
      </c>
      <c r="F30" s="27"/>
      <c r="G30" s="28">
        <v>0</v>
      </c>
      <c r="H30" s="1">
        <f>+ROUND(F30*G30,0)</f>
        <v>0</v>
      </c>
      <c r="I30" s="28">
        <v>0</v>
      </c>
      <c r="J30" s="1">
        <f>ROUND(F30*I30,0)</f>
        <v>0</v>
      </c>
      <c r="K30" s="1">
        <f>ROUND(F30+H30+J30,0)</f>
        <v>0</v>
      </c>
      <c r="L30" s="1">
        <f>ROUND(F30*D30,0)</f>
        <v>0</v>
      </c>
      <c r="M30" s="1">
        <f>ROUND(L30*G30,0)</f>
        <v>0</v>
      </c>
      <c r="N30" s="1">
        <f>ROUND(L30*I30,0)</f>
        <v>0</v>
      </c>
      <c r="O30" s="2">
        <f>ROUND(L30+N30+M30,0)</f>
        <v>0</v>
      </c>
    </row>
    <row r="31" spans="1:15" s="24" customFormat="1" ht="28.5" x14ac:dyDescent="0.2">
      <c r="A31" s="37">
        <v>12</v>
      </c>
      <c r="B31" s="80" t="s">
        <v>54</v>
      </c>
      <c r="C31" s="32"/>
      <c r="D31" s="34">
        <v>1</v>
      </c>
      <c r="E31" s="33" t="s">
        <v>43</v>
      </c>
      <c r="F31" s="27"/>
      <c r="G31" s="28">
        <v>0</v>
      </c>
      <c r="H31" s="1">
        <f>+ROUND(F31*G31,0)</f>
        <v>0</v>
      </c>
      <c r="I31" s="28">
        <v>0</v>
      </c>
      <c r="J31" s="1">
        <f>ROUND(F31*I31,0)</f>
        <v>0</v>
      </c>
      <c r="K31" s="1">
        <f>ROUND(F31+H31+J31,0)</f>
        <v>0</v>
      </c>
      <c r="L31" s="1">
        <f>ROUND(F31*D31,0)</f>
        <v>0</v>
      </c>
      <c r="M31" s="1">
        <f>ROUND(L31*G31,0)</f>
        <v>0</v>
      </c>
      <c r="N31" s="1">
        <f>ROUND(L31*I31,0)</f>
        <v>0</v>
      </c>
      <c r="O31" s="2">
        <f>ROUND(L31+N31+M31,0)</f>
        <v>0</v>
      </c>
    </row>
    <row r="32" spans="1:15" s="24" customFormat="1" ht="82.5" customHeight="1" thickBot="1" x14ac:dyDescent="0.25">
      <c r="A32" s="72"/>
      <c r="B32" s="73"/>
      <c r="C32" s="73"/>
      <c r="D32" s="73"/>
      <c r="E32" s="73"/>
      <c r="F32" s="73"/>
      <c r="G32" s="73"/>
      <c r="H32" s="73"/>
      <c r="I32" s="73"/>
      <c r="J32" s="73"/>
      <c r="K32" s="73"/>
      <c r="L32" s="74"/>
      <c r="M32" s="66" t="s">
        <v>35</v>
      </c>
      <c r="N32" s="66"/>
      <c r="O32" s="31">
        <f>SUMIF(G:G,0%,L:L)</f>
        <v>0</v>
      </c>
    </row>
    <row r="33" spans="1:15" s="24" customFormat="1" ht="39" customHeight="1" thickBot="1" x14ac:dyDescent="0.25">
      <c r="A33" s="55" t="s">
        <v>24</v>
      </c>
      <c r="B33" s="56"/>
      <c r="C33" s="56"/>
      <c r="D33" s="56"/>
      <c r="E33" s="56"/>
      <c r="F33" s="56"/>
      <c r="G33" s="56"/>
      <c r="H33" s="56"/>
      <c r="I33" s="56"/>
      <c r="J33" s="56"/>
      <c r="K33" s="56"/>
      <c r="L33" s="56"/>
      <c r="M33" s="67" t="s">
        <v>10</v>
      </c>
      <c r="N33" s="67"/>
      <c r="O33" s="4">
        <f>SUMIF(G:G,5%,L:L)</f>
        <v>0</v>
      </c>
    </row>
    <row r="34" spans="1:15" s="24" customFormat="1" ht="30" customHeight="1" x14ac:dyDescent="0.2">
      <c r="A34" s="51" t="s">
        <v>42</v>
      </c>
      <c r="B34" s="52"/>
      <c r="C34" s="52"/>
      <c r="D34" s="52"/>
      <c r="E34" s="52"/>
      <c r="F34" s="52"/>
      <c r="G34" s="52"/>
      <c r="H34" s="52"/>
      <c r="I34" s="52"/>
      <c r="J34" s="52"/>
      <c r="K34" s="52"/>
      <c r="L34" s="53"/>
      <c r="M34" s="67" t="s">
        <v>11</v>
      </c>
      <c r="N34" s="67"/>
      <c r="O34" s="4">
        <f>SUMIF(G:G,19%,L:L)</f>
        <v>0</v>
      </c>
    </row>
    <row r="35" spans="1:15" s="24" customFormat="1" ht="30" customHeight="1" x14ac:dyDescent="0.2">
      <c r="A35" s="54"/>
      <c r="B35" s="54"/>
      <c r="C35" s="54"/>
      <c r="D35" s="54"/>
      <c r="E35" s="54"/>
      <c r="F35" s="54"/>
      <c r="G35" s="54"/>
      <c r="H35" s="54"/>
      <c r="I35" s="54"/>
      <c r="J35" s="54"/>
      <c r="K35" s="54"/>
      <c r="L35" s="54"/>
      <c r="M35" s="68" t="s">
        <v>7</v>
      </c>
      <c r="N35" s="69"/>
      <c r="O35" s="5">
        <f>SUM(O32:O34)</f>
        <v>0</v>
      </c>
    </row>
    <row r="36" spans="1:15" s="24" customFormat="1" ht="30" customHeight="1" x14ac:dyDescent="0.2">
      <c r="A36" s="54"/>
      <c r="B36" s="54"/>
      <c r="C36" s="54"/>
      <c r="D36" s="54"/>
      <c r="E36" s="54"/>
      <c r="F36" s="54"/>
      <c r="G36" s="54"/>
      <c r="H36" s="54"/>
      <c r="I36" s="54"/>
      <c r="J36" s="54"/>
      <c r="K36" s="54"/>
      <c r="L36" s="54"/>
      <c r="M36" s="70" t="s">
        <v>12</v>
      </c>
      <c r="N36" s="71"/>
      <c r="O36" s="6">
        <f>ROUND(O33*5%,0)</f>
        <v>0</v>
      </c>
    </row>
    <row r="37" spans="1:15" s="24" customFormat="1" ht="30" customHeight="1" x14ac:dyDescent="0.2">
      <c r="A37" s="54"/>
      <c r="B37" s="54"/>
      <c r="C37" s="54"/>
      <c r="D37" s="54"/>
      <c r="E37" s="54"/>
      <c r="F37" s="54"/>
      <c r="G37" s="54"/>
      <c r="H37" s="54"/>
      <c r="I37" s="54"/>
      <c r="J37" s="54"/>
      <c r="K37" s="54"/>
      <c r="L37" s="54"/>
      <c r="M37" s="70" t="s">
        <v>13</v>
      </c>
      <c r="N37" s="71"/>
      <c r="O37" s="4">
        <f>ROUND(O34*19%,0)</f>
        <v>0</v>
      </c>
    </row>
    <row r="38" spans="1:15" s="24" customFormat="1" ht="30" customHeight="1" x14ac:dyDescent="0.2">
      <c r="A38" s="54"/>
      <c r="B38" s="54"/>
      <c r="C38" s="54"/>
      <c r="D38" s="54"/>
      <c r="E38" s="54"/>
      <c r="F38" s="54"/>
      <c r="G38" s="54"/>
      <c r="H38" s="54"/>
      <c r="I38" s="54"/>
      <c r="J38" s="54"/>
      <c r="K38" s="54"/>
      <c r="L38" s="54"/>
      <c r="M38" s="68" t="s">
        <v>14</v>
      </c>
      <c r="N38" s="69"/>
      <c r="O38" s="5">
        <f>SUM(O36:O37)</f>
        <v>0</v>
      </c>
    </row>
    <row r="39" spans="1:15" s="24" customFormat="1" ht="30" customHeight="1" x14ac:dyDescent="0.2">
      <c r="A39" s="54"/>
      <c r="B39" s="54"/>
      <c r="C39" s="54"/>
      <c r="D39" s="54"/>
      <c r="E39" s="54"/>
      <c r="F39" s="54"/>
      <c r="G39" s="54"/>
      <c r="H39" s="54"/>
      <c r="I39" s="54"/>
      <c r="J39" s="54"/>
      <c r="K39" s="54"/>
      <c r="L39" s="54"/>
      <c r="M39" s="78" t="s">
        <v>33</v>
      </c>
      <c r="N39" s="79"/>
      <c r="O39" s="4">
        <f>SUMIF(I:I,8%,N:N)</f>
        <v>0</v>
      </c>
    </row>
    <row r="40" spans="1:15" s="24" customFormat="1" ht="37.5" customHeight="1" x14ac:dyDescent="0.2">
      <c r="A40" s="54"/>
      <c r="B40" s="54"/>
      <c r="C40" s="54"/>
      <c r="D40" s="54"/>
      <c r="E40" s="54"/>
      <c r="F40" s="54"/>
      <c r="G40" s="54"/>
      <c r="H40" s="54"/>
      <c r="I40" s="54"/>
      <c r="J40" s="54"/>
      <c r="K40" s="54"/>
      <c r="L40" s="54"/>
      <c r="M40" s="40" t="s">
        <v>32</v>
      </c>
      <c r="N40" s="41"/>
      <c r="O40" s="5">
        <f>SUM(O39)</f>
        <v>0</v>
      </c>
    </row>
    <row r="41" spans="1:15" s="24" customFormat="1" ht="44.25" customHeight="1" x14ac:dyDescent="0.2">
      <c r="A41" s="54"/>
      <c r="B41" s="54"/>
      <c r="C41" s="54"/>
      <c r="D41" s="54"/>
      <c r="E41" s="54"/>
      <c r="F41" s="54"/>
      <c r="G41" s="54"/>
      <c r="H41" s="54"/>
      <c r="I41" s="54"/>
      <c r="J41" s="54"/>
      <c r="K41" s="54"/>
      <c r="L41" s="54"/>
      <c r="M41" s="40" t="s">
        <v>15</v>
      </c>
      <c r="N41" s="41"/>
      <c r="O41" s="5">
        <f>+O35+O38+O40</f>
        <v>0</v>
      </c>
    </row>
    <row r="44" spans="1:15" x14ac:dyDescent="0.25">
      <c r="B44" s="30"/>
      <c r="C44" s="30"/>
    </row>
    <row r="45" spans="1:15" x14ac:dyDescent="0.25">
      <c r="B45" s="64"/>
      <c r="C45" s="64"/>
    </row>
    <row r="46" spans="1:15" ht="15.75" thickBot="1" x14ac:dyDescent="0.3">
      <c r="B46" s="65"/>
      <c r="C46" s="65"/>
    </row>
    <row r="47" spans="1:15" x14ac:dyDescent="0.25">
      <c r="B47" s="60" t="s">
        <v>20</v>
      </c>
      <c r="C47" s="60"/>
    </row>
    <row r="49" spans="1:1" x14ac:dyDescent="0.25">
      <c r="A49" s="25" t="s">
        <v>39</v>
      </c>
    </row>
  </sheetData>
  <sheetProtection algorithmName="SHA-512" hashValue="TIyCn2qdJc5Wsw7oXGx5+vkDlsLjaokLirbLaD7J26H6YQgjOyRIKVPbQY4/orV/fQZ3a1i0ApGHluGxdkq2lQ==" saltValue="y4EZBm+nQpSYThvTpCNU6Q==" spinCount="100000" sheet="1" selectLockedCells="1"/>
  <mergeCells count="30">
    <mergeCell ref="B47:C47"/>
    <mergeCell ref="D14:G14"/>
    <mergeCell ref="D16:G16"/>
    <mergeCell ref="L10:N10"/>
    <mergeCell ref="B45:C46"/>
    <mergeCell ref="M32:N32"/>
    <mergeCell ref="M33:N33"/>
    <mergeCell ref="M34:N34"/>
    <mergeCell ref="M35:N35"/>
    <mergeCell ref="M36:N36"/>
    <mergeCell ref="M37:N37"/>
    <mergeCell ref="A32:L32"/>
    <mergeCell ref="F10:H10"/>
    <mergeCell ref="M38:N38"/>
    <mergeCell ref="M41:N41"/>
    <mergeCell ref="M39:N39"/>
    <mergeCell ref="N2:O2"/>
    <mergeCell ref="N3:O3"/>
    <mergeCell ref="N4:O4"/>
    <mergeCell ref="N5:O5"/>
    <mergeCell ref="A2:A5"/>
    <mergeCell ref="B2:M2"/>
    <mergeCell ref="B3:M3"/>
    <mergeCell ref="B4:M5"/>
    <mergeCell ref="A10:B10"/>
    <mergeCell ref="M40:N40"/>
    <mergeCell ref="D12:G12"/>
    <mergeCell ref="A12:B16"/>
    <mergeCell ref="A34:L41"/>
    <mergeCell ref="A33:L33"/>
  </mergeCells>
  <dataValidations count="1">
    <dataValidation type="whole" allowBlank="1" showInputMessage="1" showErrorMessage="1" sqref="F20:F3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G20:G31</xm:sqref>
        </x14:dataValidation>
        <x14:dataValidation type="list" allowBlank="1" showInputMessage="1" showErrorMessage="1">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2022-11-10T21:39:51Z</dcterms:modified>
</cp:coreProperties>
</file>