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LEMENTOS Y MATERIALES ELECTRICOS\"/>
    </mc:Choice>
  </mc:AlternateContent>
  <bookViews>
    <workbookView xWindow="0" yWindow="0" windowWidth="10545" windowHeight="8745"/>
  </bookViews>
  <sheets>
    <sheet name="Hoja1" sheetId="1" r:id="rId1"/>
    <sheet name="Hoja2" sheetId="2" state="hidden" r:id="rId2"/>
  </sheets>
  <definedNames>
    <definedName name="_xlnm.Print_Area" localSheetId="0">Hoja1!$A$1:$O$44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6" i="1" l="1"/>
  <c r="N26" i="1" s="1"/>
  <c r="J26" i="1"/>
  <c r="H26" i="1"/>
  <c r="K26" i="1" s="1"/>
  <c r="L25" i="1"/>
  <c r="M25" i="1" s="1"/>
  <c r="J25" i="1"/>
  <c r="K25" i="1" s="1"/>
  <c r="H25" i="1"/>
  <c r="L24" i="1"/>
  <c r="N24" i="1" s="1"/>
  <c r="J24" i="1"/>
  <c r="H24" i="1"/>
  <c r="L23" i="1"/>
  <c r="J23" i="1"/>
  <c r="H23" i="1"/>
  <c r="L22" i="1"/>
  <c r="M22" i="1" s="1"/>
  <c r="J22" i="1"/>
  <c r="H22" i="1"/>
  <c r="L21" i="1"/>
  <c r="J21" i="1"/>
  <c r="H21" i="1"/>
  <c r="K24" i="1" l="1"/>
  <c r="K23" i="1"/>
  <c r="K21" i="1"/>
  <c r="K22" i="1"/>
  <c r="N25" i="1"/>
  <c r="O25" i="1" s="1"/>
  <c r="M24" i="1"/>
  <c r="O24" i="1" s="1"/>
  <c r="M26" i="1"/>
  <c r="O26" i="1" s="1"/>
  <c r="M23" i="1"/>
  <c r="N23" i="1"/>
  <c r="O23" i="1" s="1"/>
  <c r="N22" i="1"/>
  <c r="O22" i="1" s="1"/>
  <c r="M21" i="1"/>
  <c r="N21" i="1"/>
  <c r="O21" i="1" s="1"/>
  <c r="L20" i="1" l="1"/>
  <c r="M20" i="1" s="1"/>
  <c r="J20" i="1"/>
  <c r="H20" i="1"/>
  <c r="K20" i="1" l="1"/>
  <c r="N20" i="1"/>
  <c r="O20" i="1" s="1"/>
  <c r="O34" i="1"/>
  <c r="O28" i="1" l="1"/>
  <c r="O31" i="1" s="1"/>
  <c r="O27" i="1" l="1"/>
  <c r="O35" i="1" l="1"/>
  <c r="O29" i="1" l="1"/>
  <c r="O32" i="1" l="1"/>
  <c r="O33" i="1" s="1"/>
  <c r="O30" i="1"/>
  <c r="O36"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<sst xmlns="http://schemas.openxmlformats.org/spreadsheetml/2006/main" count="58" uniqueCount="51">
  <si>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</si>
  <si>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</si>
  <si>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</si>
  <si>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</si>
  <si>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</si>
  <si>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</si>
  <si>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</si>
  <si>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</si>
  <si>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</si>
  <si>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</si>
  <si>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</si>
  <si>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</si>
  <si>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</si>
  <si>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</si>
  <si>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</si>
  <si>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</si>
  <si>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</si>
  <si>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</si>
  <si>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</si>
  <si>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</si>
  <si>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</si>
  <si>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</si>
  <si>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</si>
  <si>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</si>
  <si>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</si>
  <si>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</si>
  <si>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</si>
  <si>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</si>
  <si>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</si>
  <si>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</si>
  <si>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</si>
  <si>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</si>
  <si>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</si>
  <si>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</si>
  <si>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</si>
  <si>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</si>
  <si>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</si>
  <si>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</si>
  <si>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</si>
  <si>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</si>
  <si>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</si>
  <si>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</si>
  <si>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</si>
  <si>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</si>
  <si>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LAMPARA PARA UNIDAD UV MODELO S5Q 6GPM</t>
  </si>
  <si>
    <t>CUARZOS DE REEMPLAZO PARA UNIDAD UV S5Q-PA, SSM-24 - LINEA SILVER BASIC, VIQUA</t>
  </si>
  <si>
    <t>CONEXIÓN 1/2" NPT, DOSIS 30 Mj/cm2, POTENCIA 25 W, 120 V HQUA</t>
  </si>
  <si>
    <t>INVERSOR DE ONDA PURA DE 1500 WATTS CON VOLTAJE DE 12V</t>
  </si>
  <si>
    <t>CONECTOR MC4 Y CABLEADO PARA PANELES SOLARES</t>
  </si>
  <si>
    <t>BATERIAS DE 150 AMP GEL 12v</t>
  </si>
  <si>
    <t>PANEL SOLAR 270w/12v/24v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</si>
</sst>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
  <sheetViews>
    <sheetView tabSelected="1" topLeftCell="A10" zoomScale="60" zoomScaleNormal="60" zoomScaleSheetLayoutView="70" zoomScalePageLayoutView="55" workbookViewId="0">
      <selection activeCell="C23" sqref="C23"/>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7"/>
      <c r="B2" s="58" t="s">
        <v>0</v>
      </c>
      <c r="C2" s="58"/>
      <c r="D2" s="58"/>
      <c r="E2" s="58"/>
      <c r="F2" s="58"/>
      <c r="G2" s="58"/>
      <c r="H2" s="58"/>
      <c r="I2" s="58"/>
      <c r="J2" s="58"/>
      <c r="K2" s="58"/>
      <c r="L2" s="58"/>
      <c r="M2" s="58"/>
      <c r="N2" s="56" t="s">
        <v>37</v>
      </c>
      <c r="O2" s="56"/>
    </row>
    <row r="3" spans="1:15" ht="15.75" customHeight="1" x14ac:dyDescent="0.25">
      <c r="A3" s="57"/>
      <c r="B3" s="58" t="s">
        <v>1</v>
      </c>
      <c r="C3" s="58"/>
      <c r="D3" s="58"/>
      <c r="E3" s="58"/>
      <c r="F3" s="58"/>
      <c r="G3" s="58"/>
      <c r="H3" s="58"/>
      <c r="I3" s="58"/>
      <c r="J3" s="58"/>
      <c r="K3" s="58"/>
      <c r="L3" s="58"/>
      <c r="M3" s="58"/>
      <c r="N3" s="56" t="s">
        <v>40</v>
      </c>
      <c r="O3" s="56"/>
    </row>
    <row r="4" spans="1:15" ht="16.5" customHeight="1" x14ac:dyDescent="0.25">
      <c r="A4" s="57"/>
      <c r="B4" s="58" t="s">
        <v>36</v>
      </c>
      <c r="C4" s="58"/>
      <c r="D4" s="58"/>
      <c r="E4" s="58"/>
      <c r="F4" s="58"/>
      <c r="G4" s="58"/>
      <c r="H4" s="58"/>
      <c r="I4" s="58"/>
      <c r="J4" s="58"/>
      <c r="K4" s="58"/>
      <c r="L4" s="58"/>
      <c r="M4" s="58"/>
      <c r="N4" s="56" t="s">
        <v>41</v>
      </c>
      <c r="O4" s="56"/>
    </row>
    <row r="5" spans="1:15" ht="15" customHeight="1" x14ac:dyDescent="0.25">
      <c r="A5" s="57"/>
      <c r="B5" s="58"/>
      <c r="C5" s="58"/>
      <c r="D5" s="58"/>
      <c r="E5" s="58"/>
      <c r="F5" s="58"/>
      <c r="G5" s="58"/>
      <c r="H5" s="58"/>
      <c r="I5" s="58"/>
      <c r="J5" s="58"/>
      <c r="K5" s="58"/>
      <c r="L5" s="58"/>
      <c r="M5" s="58"/>
      <c r="N5" s="56" t="s">
        <v>38</v>
      </c>
      <c r="O5" s="56"/>
    </row>
    <row r="7" spans="1:15" x14ac:dyDescent="0.25">
      <c r="A7" s="36">
        <v>16</v>
      </c>
    </row>
    <row r="8" spans="1:15" x14ac:dyDescent="0.25">
      <c r="A8" s="11"/>
    </row>
    <row r="9" spans="1:15" x14ac:dyDescent="0.25">
      <c r="A9" s="12" t="s">
        <v>29</v>
      </c>
    </row>
    <row r="10" spans="1:15" ht="25.5" customHeight="1" x14ac:dyDescent="0.25">
      <c r="A10" s="38" t="s">
        <v>28</v>
      </c>
      <c r="B10" s="38"/>
      <c r="C10" s="13"/>
      <c r="E10" s="14" t="s">
        <v>21</v>
      </c>
      <c r="F10" s="74"/>
      <c r="G10" s="75"/>
      <c r="H10" s="76"/>
      <c r="K10" s="15" t="s">
        <v>16</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4" t="s">
        <v>26</v>
      </c>
      <c r="B12" s="45"/>
      <c r="C12" s="19"/>
      <c r="D12" s="41" t="s">
        <v>17</v>
      </c>
      <c r="E12" s="42"/>
      <c r="F12" s="42"/>
      <c r="G12" s="43"/>
      <c r="H12" s="7"/>
      <c r="I12" s="29"/>
      <c r="J12" s="29"/>
      <c r="K12" s="17"/>
    </row>
    <row r="13" spans="1:15" ht="15.75" thickBot="1" x14ac:dyDescent="0.3">
      <c r="A13" s="46"/>
      <c r="B13" s="47"/>
      <c r="C13" s="19"/>
      <c r="D13" s="20"/>
      <c r="E13" s="16"/>
      <c r="F13" s="16"/>
      <c r="G13" s="16"/>
      <c r="K13" s="17"/>
    </row>
    <row r="14" spans="1:15" ht="30" customHeight="1" thickBot="1" x14ac:dyDescent="0.3">
      <c r="A14" s="46"/>
      <c r="B14" s="47"/>
      <c r="C14" s="19"/>
      <c r="D14" s="41" t="s">
        <v>18</v>
      </c>
      <c r="E14" s="42"/>
      <c r="F14" s="42"/>
      <c r="G14" s="43"/>
      <c r="H14" s="7"/>
      <c r="I14" s="29"/>
      <c r="J14" s="29"/>
      <c r="K14" s="17"/>
    </row>
    <row r="15" spans="1:15" ht="18.75" customHeight="1" thickBot="1" x14ac:dyDescent="0.3">
      <c r="A15" s="46"/>
      <c r="B15" s="47"/>
      <c r="C15" s="19"/>
      <c r="E15" s="16"/>
      <c r="F15" s="16"/>
      <c r="G15" s="16"/>
      <c r="K15" s="17"/>
    </row>
    <row r="16" spans="1:15" ht="24" customHeight="1" thickBot="1" x14ac:dyDescent="0.3">
      <c r="A16" s="48"/>
      <c r="B16" s="49"/>
      <c r="C16" s="19"/>
      <c r="D16" s="41" t="s">
        <v>22</v>
      </c>
      <c r="E16" s="42"/>
      <c r="F16" s="42"/>
      <c r="G16" s="43"/>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4">
        <v>1</v>
      </c>
      <c r="B20" s="37" t="s">
        <v>50</v>
      </c>
      <c r="C20" s="32"/>
      <c r="D20" s="35">
        <v>2</v>
      </c>
      <c r="E20" s="33" t="s">
        <v>43</v>
      </c>
      <c r="F20" s="27"/>
      <c r="G20" s="28">
        <v>0</v>
      </c>
      <c r="H20" s="1">
        <f t="shared" ref="H20:H26" si="0">+ROUND(F20*G20,0)</f>
        <v>0</v>
      </c>
      <c r="I20" s="28">
        <v>0</v>
      </c>
      <c r="J20" s="1">
        <f t="shared" ref="J20:J26" si="1">ROUND(F20*I20,0)</f>
        <v>0</v>
      </c>
      <c r="K20" s="1">
        <f t="shared" ref="K20:K26" si="2">ROUND(F20+H20+J20,0)</f>
        <v>0</v>
      </c>
      <c r="L20" s="1">
        <f t="shared" ref="L20:L26" si="3">ROUND(F20*D20,0)</f>
        <v>0</v>
      </c>
      <c r="M20" s="1">
        <f t="shared" ref="M20:M26" si="4">ROUND(L20*G20,0)</f>
        <v>0</v>
      </c>
      <c r="N20" s="1">
        <f t="shared" ref="N20:N26" si="5">ROUND(L20*I20,0)</f>
        <v>0</v>
      </c>
      <c r="O20" s="2">
        <f t="shared" ref="O20:O26" si="6">ROUND(L20+N20+M20,0)</f>
        <v>0</v>
      </c>
    </row>
    <row r="21" spans="1:15" s="24" customFormat="1" x14ac:dyDescent="0.2">
      <c r="A21" s="34">
        <v>2</v>
      </c>
      <c r="B21" s="37" t="s">
        <v>48</v>
      </c>
      <c r="C21" s="32"/>
      <c r="D21" s="35">
        <v>1</v>
      </c>
      <c r="E21" s="33"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x14ac:dyDescent="0.2">
      <c r="A22" s="34">
        <v>3</v>
      </c>
      <c r="B22" s="37" t="s">
        <v>49</v>
      </c>
      <c r="C22" s="32"/>
      <c r="D22" s="35">
        <v>1</v>
      </c>
      <c r="E22" s="33"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x14ac:dyDescent="0.2">
      <c r="A23" s="34">
        <v>4</v>
      </c>
      <c r="B23" s="37" t="s">
        <v>47</v>
      </c>
      <c r="C23" s="32"/>
      <c r="D23" s="35">
        <v>1</v>
      </c>
      <c r="E23" s="33" t="s">
        <v>43</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x14ac:dyDescent="0.2">
      <c r="A24" s="34">
        <v>5</v>
      </c>
      <c r="B24" s="37" t="s">
        <v>44</v>
      </c>
      <c r="C24" s="32"/>
      <c r="D24" s="35">
        <v>1</v>
      </c>
      <c r="E24" s="33" t="s">
        <v>43</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29.25" customHeight="1" x14ac:dyDescent="0.2">
      <c r="A25" s="34">
        <v>6</v>
      </c>
      <c r="B25" s="37" t="s">
        <v>45</v>
      </c>
      <c r="C25" s="32"/>
      <c r="D25" s="35">
        <v>1</v>
      </c>
      <c r="E25" s="33" t="s">
        <v>43</v>
      </c>
      <c r="F25" s="27"/>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20.25" customHeight="1" x14ac:dyDescent="0.2">
      <c r="A26" s="34">
        <v>7</v>
      </c>
      <c r="B26" s="37" t="s">
        <v>46</v>
      </c>
      <c r="C26" s="32"/>
      <c r="D26" s="35">
        <v>1</v>
      </c>
      <c r="E26" s="33" t="s">
        <v>43</v>
      </c>
      <c r="F26" s="27"/>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82.5" customHeight="1" thickBot="1" x14ac:dyDescent="0.25">
      <c r="A27" s="71"/>
      <c r="B27" s="72"/>
      <c r="C27" s="72"/>
      <c r="D27" s="72"/>
      <c r="E27" s="72"/>
      <c r="F27" s="72"/>
      <c r="G27" s="72"/>
      <c r="H27" s="72"/>
      <c r="I27" s="72"/>
      <c r="J27" s="72"/>
      <c r="K27" s="72"/>
      <c r="L27" s="73"/>
      <c r="M27" s="65" t="s">
        <v>35</v>
      </c>
      <c r="N27" s="65"/>
      <c r="O27" s="31">
        <f>SUMIF(G:G,0%,L:L)</f>
        <v>0</v>
      </c>
    </row>
    <row r="28" spans="1:15" s="24" customFormat="1" ht="39" customHeight="1" thickBot="1" x14ac:dyDescent="0.25">
      <c r="A28" s="54" t="s">
        <v>24</v>
      </c>
      <c r="B28" s="55"/>
      <c r="C28" s="55"/>
      <c r="D28" s="55"/>
      <c r="E28" s="55"/>
      <c r="F28" s="55"/>
      <c r="G28" s="55"/>
      <c r="H28" s="55"/>
      <c r="I28" s="55"/>
      <c r="J28" s="55"/>
      <c r="K28" s="55"/>
      <c r="L28" s="55"/>
      <c r="M28" s="66" t="s">
        <v>10</v>
      </c>
      <c r="N28" s="66"/>
      <c r="O28" s="4">
        <f>SUMIF(G:G,5%,L:L)</f>
        <v>0</v>
      </c>
    </row>
    <row r="29" spans="1:15" s="24" customFormat="1" ht="30" customHeight="1" x14ac:dyDescent="0.2">
      <c r="A29" s="50" t="s">
        <v>42</v>
      </c>
      <c r="B29" s="51"/>
      <c r="C29" s="51"/>
      <c r="D29" s="51"/>
      <c r="E29" s="51"/>
      <c r="F29" s="51"/>
      <c r="G29" s="51"/>
      <c r="H29" s="51"/>
      <c r="I29" s="51"/>
      <c r="J29" s="51"/>
      <c r="K29" s="51"/>
      <c r="L29" s="52"/>
      <c r="M29" s="66" t="s">
        <v>11</v>
      </c>
      <c r="N29" s="66"/>
      <c r="O29" s="4">
        <f>SUMIF(G:G,19%,L:L)</f>
        <v>0</v>
      </c>
    </row>
    <row r="30" spans="1:15" s="24" customFormat="1" ht="30" customHeight="1" x14ac:dyDescent="0.2">
      <c r="A30" s="53"/>
      <c r="B30" s="53"/>
      <c r="C30" s="53"/>
      <c r="D30" s="53"/>
      <c r="E30" s="53"/>
      <c r="F30" s="53"/>
      <c r="G30" s="53"/>
      <c r="H30" s="53"/>
      <c r="I30" s="53"/>
      <c r="J30" s="53"/>
      <c r="K30" s="53"/>
      <c r="L30" s="53"/>
      <c r="M30" s="67" t="s">
        <v>7</v>
      </c>
      <c r="N30" s="68"/>
      <c r="O30" s="5">
        <f>SUM(O27:O29)</f>
        <v>0</v>
      </c>
    </row>
    <row r="31" spans="1:15" s="24" customFormat="1" ht="30" customHeight="1" x14ac:dyDescent="0.2">
      <c r="A31" s="53"/>
      <c r="B31" s="53"/>
      <c r="C31" s="53"/>
      <c r="D31" s="53"/>
      <c r="E31" s="53"/>
      <c r="F31" s="53"/>
      <c r="G31" s="53"/>
      <c r="H31" s="53"/>
      <c r="I31" s="53"/>
      <c r="J31" s="53"/>
      <c r="K31" s="53"/>
      <c r="L31" s="53"/>
      <c r="M31" s="69" t="s">
        <v>12</v>
      </c>
      <c r="N31" s="70"/>
      <c r="O31" s="6">
        <f>ROUND(O28*5%,0)</f>
        <v>0</v>
      </c>
    </row>
    <row r="32" spans="1:15" s="24" customFormat="1" ht="30" customHeight="1" x14ac:dyDescent="0.2">
      <c r="A32" s="53"/>
      <c r="B32" s="53"/>
      <c r="C32" s="53"/>
      <c r="D32" s="53"/>
      <c r="E32" s="53"/>
      <c r="F32" s="53"/>
      <c r="G32" s="53"/>
      <c r="H32" s="53"/>
      <c r="I32" s="53"/>
      <c r="J32" s="53"/>
      <c r="K32" s="53"/>
      <c r="L32" s="53"/>
      <c r="M32" s="69" t="s">
        <v>13</v>
      </c>
      <c r="N32" s="70"/>
      <c r="O32" s="4">
        <f>ROUND(O29*19%,0)</f>
        <v>0</v>
      </c>
    </row>
    <row r="33" spans="1:15" s="24" customFormat="1" ht="30" customHeight="1" x14ac:dyDescent="0.2">
      <c r="A33" s="53"/>
      <c r="B33" s="53"/>
      <c r="C33" s="53"/>
      <c r="D33" s="53"/>
      <c r="E33" s="53"/>
      <c r="F33" s="53"/>
      <c r="G33" s="53"/>
      <c r="H33" s="53"/>
      <c r="I33" s="53"/>
      <c r="J33" s="53"/>
      <c r="K33" s="53"/>
      <c r="L33" s="53"/>
      <c r="M33" s="67" t="s">
        <v>14</v>
      </c>
      <c r="N33" s="68"/>
      <c r="O33" s="5">
        <f>SUM(O31:O32)</f>
        <v>0</v>
      </c>
    </row>
    <row r="34" spans="1:15" s="24" customFormat="1" ht="30" customHeight="1" x14ac:dyDescent="0.2">
      <c r="A34" s="53"/>
      <c r="B34" s="53"/>
      <c r="C34" s="53"/>
      <c r="D34" s="53"/>
      <c r="E34" s="53"/>
      <c r="F34" s="53"/>
      <c r="G34" s="53"/>
      <c r="H34" s="53"/>
      <c r="I34" s="53"/>
      <c r="J34" s="53"/>
      <c r="K34" s="53"/>
      <c r="L34" s="53"/>
      <c r="M34" s="77" t="s">
        <v>33</v>
      </c>
      <c r="N34" s="78"/>
      <c r="O34" s="4">
        <f>SUMIF(I:I,8%,N:N)</f>
        <v>0</v>
      </c>
    </row>
    <row r="35" spans="1:15" s="24" customFormat="1" ht="37.5" customHeight="1" x14ac:dyDescent="0.2">
      <c r="A35" s="53"/>
      <c r="B35" s="53"/>
      <c r="C35" s="53"/>
      <c r="D35" s="53"/>
      <c r="E35" s="53"/>
      <c r="F35" s="53"/>
      <c r="G35" s="53"/>
      <c r="H35" s="53"/>
      <c r="I35" s="53"/>
      <c r="J35" s="53"/>
      <c r="K35" s="53"/>
      <c r="L35" s="53"/>
      <c r="M35" s="39" t="s">
        <v>32</v>
      </c>
      <c r="N35" s="40"/>
      <c r="O35" s="5">
        <f>SUM(O34)</f>
        <v>0</v>
      </c>
    </row>
    <row r="36" spans="1:15" s="24" customFormat="1" ht="44.25" customHeight="1" x14ac:dyDescent="0.2">
      <c r="A36" s="53"/>
      <c r="B36" s="53"/>
      <c r="C36" s="53"/>
      <c r="D36" s="53"/>
      <c r="E36" s="53"/>
      <c r="F36" s="53"/>
      <c r="G36" s="53"/>
      <c r="H36" s="53"/>
      <c r="I36" s="53"/>
      <c r="J36" s="53"/>
      <c r="K36" s="53"/>
      <c r="L36" s="53"/>
      <c r="M36" s="39" t="s">
        <v>15</v>
      </c>
      <c r="N36" s="40"/>
      <c r="O36" s="5">
        <f>+O30+O33+O35</f>
        <v>0</v>
      </c>
    </row>
    <row r="39" spans="1:15" x14ac:dyDescent="0.25">
      <c r="B39" s="30"/>
      <c r="C39" s="30"/>
    </row>
    <row r="40" spans="1:15" x14ac:dyDescent="0.25">
      <c r="B40" s="63"/>
      <c r="C40" s="63"/>
    </row>
    <row r="41" spans="1:15" ht="15.75" thickBot="1" x14ac:dyDescent="0.3">
      <c r="B41" s="64"/>
      <c r="C41" s="64"/>
    </row>
    <row r="42" spans="1:15" x14ac:dyDescent="0.25">
      <c r="B42" s="59" t="s">
        <v>20</v>
      </c>
      <c r="C42" s="59"/>
    </row>
    <row r="44" spans="1:15" x14ac:dyDescent="0.25">
      <c r="A44" s="25" t="s">
        <v>39</v>
      </c>
    </row>
  </sheetData>
  <sheetProtection algorithmName="SHA-512" hashValue="c7/Ne4p7mM2gyfOqBA9aa3AJjaGvi1qPjBPCHoAy7aKXI/bNSeknzHiOfzMpDVxBb2eetdmyCQMYuh+Z/2zC0g==" saltValue="SVnGLCdK8e0rVVvKyzKS1Q==" spinCount="100000" sheet="1" selectLockedCells="1"/>
  <mergeCells count="30">
    <mergeCell ref="B42:C42"/>
    <mergeCell ref="D14:G14"/>
    <mergeCell ref="D16:G16"/>
    <mergeCell ref="L10:N10"/>
    <mergeCell ref="B40:C41"/>
    <mergeCell ref="M27:N27"/>
    <mergeCell ref="M28:N28"/>
    <mergeCell ref="M29:N29"/>
    <mergeCell ref="M30:N30"/>
    <mergeCell ref="M31:N31"/>
    <mergeCell ref="M32:N32"/>
    <mergeCell ref="A27:L27"/>
    <mergeCell ref="F10:H10"/>
    <mergeCell ref="M33:N33"/>
    <mergeCell ref="M36:N36"/>
    <mergeCell ref="M34:N34"/>
    <mergeCell ref="N2:O2"/>
    <mergeCell ref="N3:O3"/>
    <mergeCell ref="N4:O4"/>
    <mergeCell ref="N5:O5"/>
    <mergeCell ref="A2:A5"/>
    <mergeCell ref="B2:M2"/>
    <mergeCell ref="B3:M3"/>
    <mergeCell ref="B4:M5"/>
    <mergeCell ref="A10:B10"/>
    <mergeCell ref="M35:N35"/>
    <mergeCell ref="D12:G12"/>
    <mergeCell ref="A12:B16"/>
    <mergeCell ref="A29:L36"/>
    <mergeCell ref="A28:L28"/>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G20:G26</xm:sqref>
        </x14:dataValidation>
        <x14:dataValidation type="list" allowBlank="1" showInputMessage="1" showErrorMessage="1">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2022-11-25T17:08:57Z</dcterms:modified>
</cp:coreProperties>
</file>