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LEMENTOS Y MATERIALES ELECTRICOS\"/>
    </mc:Choice>
  </mc:AlternateContent>
  <bookViews>
    <workbookView xWindow="0" yWindow="0" windowWidth="10545" windowHeight="8745"/>
  </bookViews>
  <sheets>
    <sheet name="Hoja1" sheetId="1" r:id="rId1"/>
    <sheet name="Hoja2" sheetId="2" state="hidden"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6" i="1" l="1"/>
  <c r="N26" i="1" s="1"/>
  <c r="J26" i="1"/>
  <c r="H26" i="1"/>
  <c r="K26" i="1" s="1"/>
  <c r="L25" i="1"/>
  <c r="M25" i="1" s="1"/>
  <c r="J25" i="1"/>
  <c r="K25" i="1" s="1"/>
  <c r="H25" i="1"/>
  <c r="L24" i="1"/>
  <c r="N24" i="1" s="1"/>
  <c r="J24" i="1"/>
  <c r="H24" i="1"/>
  <c r="L23" i="1"/>
  <c r="J23" i="1"/>
  <c r="H23" i="1"/>
  <c r="L22" i="1"/>
  <c r="M22" i="1" s="1"/>
  <c r="J22" i="1"/>
  <c r="H22" i="1"/>
  <c r="L21" i="1"/>
  <c r="J21" i="1"/>
  <c r="H21" i="1"/>
  <c r="K24" i="1" l="1"/>
  <c r="K23" i="1"/>
  <c r="K21" i="1"/>
  <c r="K22" i="1"/>
  <c r="N25" i="1"/>
  <c r="O25" i="1" s="1"/>
  <c r="M24" i="1"/>
  <c r="O24" i="1" s="1"/>
  <c r="M26" i="1"/>
  <c r="O26" i="1" s="1"/>
  <c r="M23" i="1"/>
  <c r="N23" i="1"/>
  <c r="O23" i="1" s="1"/>
  <c r="N22" i="1"/>
  <c r="O22" i="1" s="1"/>
  <c r="M21" i="1"/>
  <c r="N21" i="1"/>
  <c r="O21" i="1" s="1"/>
  <c r="L20" i="1" l="1"/>
  <c r="M20" i="1" s="1"/>
  <c r="J20" i="1"/>
  <c r="H20" i="1"/>
  <c r="K20" i="1" l="1"/>
  <c r="N20" i="1"/>
  <c r="O20" i="1" s="1"/>
  <c r="O34" i="1"/>
  <c r="O28" i="1" l="1"/>
  <c r="O31" i="1" s="1"/>
  <c r="O27" i="1" l="1"/>
  <c r="O35" i="1" l="1"/>
  <c r="O29" i="1" l="1"/>
  <c r="O32" i="1" l="1"/>
  <c r="O33" i="1" s="1"/>
  <c r="O30" i="1"/>
  <c r="O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<sst xmlns="http://schemas.openxmlformats.org/spreadsheetml/2006/main" count="58" uniqueCount="51">
  <si>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</si>
  <si>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</si>
  <si>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</si>
  <si>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</si>
  <si>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</si>
  <si>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</si>
  <si>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</si>
  <si>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</si>
  <si>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</si>
  <si>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</si>
  <si>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</si>
  <si>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</si>
  <si>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</si>
  <si>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</si>
  <si>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</si>
  <si>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</si>
  <si>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</si>
  <si>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</si>
  <si>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</si>
  <si>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</si>
  <si>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</si>
  <si>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</si>
  <si>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</si>
  <si>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</si>
  <si>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</si>
  <si>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</si>
  <si>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</si>
  <si>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</si>
  <si>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</si>
  <si>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</si>
  <si>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</si>
  <si>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</si>
  <si>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</si>
  <si>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</si>
  <si>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</si>
  <si>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</si>
  <si>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</si>
  <si>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</si>
  <si>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</si>
  <si>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</si>
  <si>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</si>
  <si>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</si>
  <si>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</si>
  <si>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</si>
  <si>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PANEL SOLAR 270w/12v 24v</t>
  </si>
  <si>
    <t>CONECTOR MC4 Y CABLEADO para paneles solares</t>
  </si>
  <si>
    <t>BATERIAS DE 150 AMP Gel 12v</t>
  </si>
  <si>
    <t>INVERSOR DE ONDA PURA</t>
  </si>
  <si>
    <t>LAMPARA PARA UNIDAD UV MODELO S5Q 6GPM</t>
  </si>
  <si>
    <t>CUARZOS DE REEMPLAZO PARA UNIDAD UV S5Q-PA, SSM-24 - LINEA SILVER BASIC, VIQUA</t>
  </si>
  <si>
    <t>CONEXIÓN 1/2" NPT, DOSIS 30 Mj/cm2, POTENCIA 25 W, 120 V HQUA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</si>
</sst>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6">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4">
        <v>1</v>
      </c>
      <c r="B20" s="37" t="s">
        <v>44</v>
      </c>
      <c r="C20" s="32"/>
      <c r="D20" s="35">
        <v>2</v>
      </c>
      <c r="E20" s="33" t="s">
        <v>43</v>
      </c>
      <c r="F20" s="27"/>
      <c r="G20" s="28">
        <v>0</v>
      </c>
      <c r="H20" s="1">
        <f t="shared" ref="H20:H26" si="0">+ROUND(F20*G20,0)</f>
        <v>0</v>
      </c>
      <c r="I20" s="28">
        <v>0</v>
      </c>
      <c r="J20" s="1">
        <f t="shared" ref="J20:J26" si="1">ROUND(F20*I20,0)</f>
        <v>0</v>
      </c>
      <c r="K20" s="1">
        <f t="shared" ref="K20:K26" si="2">ROUND(F20+H20+J20,0)</f>
        <v>0</v>
      </c>
      <c r="L20" s="1">
        <f t="shared" ref="L20:L26" si="3">ROUND(F20*D20,0)</f>
        <v>0</v>
      </c>
      <c r="M20" s="1">
        <f t="shared" ref="M20:M26" si="4">ROUND(L20*G20,0)</f>
        <v>0</v>
      </c>
      <c r="N20" s="1">
        <f t="shared" ref="N20:N26" si="5">ROUND(L20*I20,0)</f>
        <v>0</v>
      </c>
      <c r="O20" s="2">
        <f t="shared" ref="O20:O26" si="6">ROUND(L20+N20+M20,0)</f>
        <v>0</v>
      </c>
    </row>
    <row r="21" spans="1:15" s="24" customFormat="1" x14ac:dyDescent="0.2">
      <c r="A21" s="34">
        <v>2</v>
      </c>
      <c r="B21" s="37" t="s">
        <v>45</v>
      </c>
      <c r="C21" s="32"/>
      <c r="D21" s="35">
        <v>1</v>
      </c>
      <c r="E21" s="33"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x14ac:dyDescent="0.2">
      <c r="A22" s="34">
        <v>3</v>
      </c>
      <c r="B22" s="37" t="s">
        <v>46</v>
      </c>
      <c r="C22" s="32"/>
      <c r="D22" s="35">
        <v>1</v>
      </c>
      <c r="E22" s="33"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x14ac:dyDescent="0.2">
      <c r="A23" s="34">
        <v>4</v>
      </c>
      <c r="B23" s="37" t="s">
        <v>47</v>
      </c>
      <c r="C23" s="32"/>
      <c r="D23" s="35">
        <v>1</v>
      </c>
      <c r="E23" s="33" t="s">
        <v>43</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x14ac:dyDescent="0.2">
      <c r="A24" s="34">
        <v>5</v>
      </c>
      <c r="B24" s="37" t="s">
        <v>48</v>
      </c>
      <c r="C24" s="32"/>
      <c r="D24" s="35">
        <v>1</v>
      </c>
      <c r="E24" s="33" t="s">
        <v>43</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15.75" customHeight="1" x14ac:dyDescent="0.2">
      <c r="A25" s="34">
        <v>6</v>
      </c>
      <c r="B25" s="37" t="s">
        <v>49</v>
      </c>
      <c r="C25" s="32"/>
      <c r="D25" s="35">
        <v>1</v>
      </c>
      <c r="E25" s="33" t="s">
        <v>43</v>
      </c>
      <c r="F25" s="27"/>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20.25" customHeight="1" x14ac:dyDescent="0.2">
      <c r="A26" s="34">
        <v>7</v>
      </c>
      <c r="B26" s="37" t="s">
        <v>50</v>
      </c>
      <c r="C26" s="32"/>
      <c r="D26" s="35">
        <v>1</v>
      </c>
      <c r="E26" s="33" t="s">
        <v>43</v>
      </c>
      <c r="F26" s="27"/>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82.5" customHeight="1" thickBot="1" x14ac:dyDescent="0.25">
      <c r="A27" s="53"/>
      <c r="B27" s="54"/>
      <c r="C27" s="54"/>
      <c r="D27" s="54"/>
      <c r="E27" s="54"/>
      <c r="F27" s="54"/>
      <c r="G27" s="54"/>
      <c r="H27" s="54"/>
      <c r="I27" s="54"/>
      <c r="J27" s="54"/>
      <c r="K27" s="54"/>
      <c r="L27" s="55"/>
      <c r="M27" s="47" t="s">
        <v>35</v>
      </c>
      <c r="N27" s="47"/>
      <c r="O27" s="31">
        <f>SUMIF(G:G,0%,L:L)</f>
        <v>0</v>
      </c>
    </row>
    <row r="28" spans="1:15" s="24" customFormat="1" ht="39" customHeight="1" thickBot="1" x14ac:dyDescent="0.25">
      <c r="A28" s="77" t="s">
        <v>24</v>
      </c>
      <c r="B28" s="78"/>
      <c r="C28" s="78"/>
      <c r="D28" s="78"/>
      <c r="E28" s="78"/>
      <c r="F28" s="78"/>
      <c r="G28" s="78"/>
      <c r="H28" s="78"/>
      <c r="I28" s="78"/>
      <c r="J28" s="78"/>
      <c r="K28" s="78"/>
      <c r="L28" s="78"/>
      <c r="M28" s="48" t="s">
        <v>10</v>
      </c>
      <c r="N28" s="48"/>
      <c r="O28" s="4">
        <f>SUMIF(G:G,5%,L:L)</f>
        <v>0</v>
      </c>
    </row>
    <row r="29" spans="1:15" s="24" customFormat="1" ht="30" customHeight="1" x14ac:dyDescent="0.2">
      <c r="A29" s="73" t="s">
        <v>42</v>
      </c>
      <c r="B29" s="74"/>
      <c r="C29" s="74"/>
      <c r="D29" s="74"/>
      <c r="E29" s="74"/>
      <c r="F29" s="74"/>
      <c r="G29" s="74"/>
      <c r="H29" s="74"/>
      <c r="I29" s="74"/>
      <c r="J29" s="74"/>
      <c r="K29" s="74"/>
      <c r="L29" s="75"/>
      <c r="M29" s="48" t="s">
        <v>11</v>
      </c>
      <c r="N29" s="48"/>
      <c r="O29" s="4">
        <f>SUMIF(G:G,19%,L:L)</f>
        <v>0</v>
      </c>
    </row>
    <row r="30" spans="1:15" s="24" customFormat="1" ht="30" customHeight="1" x14ac:dyDescent="0.2">
      <c r="A30" s="76"/>
      <c r="B30" s="76"/>
      <c r="C30" s="76"/>
      <c r="D30" s="76"/>
      <c r="E30" s="76"/>
      <c r="F30" s="76"/>
      <c r="G30" s="76"/>
      <c r="H30" s="76"/>
      <c r="I30" s="76"/>
      <c r="J30" s="76"/>
      <c r="K30" s="76"/>
      <c r="L30" s="76"/>
      <c r="M30" s="49" t="s">
        <v>7</v>
      </c>
      <c r="N30" s="50"/>
      <c r="O30" s="5">
        <f>SUM(O27:O29)</f>
        <v>0</v>
      </c>
    </row>
    <row r="31" spans="1:15" s="24" customFormat="1" ht="30" customHeight="1" x14ac:dyDescent="0.2">
      <c r="A31" s="76"/>
      <c r="B31" s="76"/>
      <c r="C31" s="76"/>
      <c r="D31" s="76"/>
      <c r="E31" s="76"/>
      <c r="F31" s="76"/>
      <c r="G31" s="76"/>
      <c r="H31" s="76"/>
      <c r="I31" s="76"/>
      <c r="J31" s="76"/>
      <c r="K31" s="76"/>
      <c r="L31" s="76"/>
      <c r="M31" s="51" t="s">
        <v>12</v>
      </c>
      <c r="N31" s="52"/>
      <c r="O31" s="6">
        <f>ROUND(O28*5%,0)</f>
        <v>0</v>
      </c>
    </row>
    <row r="32" spans="1:15" s="24" customFormat="1" ht="30" customHeight="1" x14ac:dyDescent="0.2">
      <c r="A32" s="76"/>
      <c r="B32" s="76"/>
      <c r="C32" s="76"/>
      <c r="D32" s="76"/>
      <c r="E32" s="76"/>
      <c r="F32" s="76"/>
      <c r="G32" s="76"/>
      <c r="H32" s="76"/>
      <c r="I32" s="76"/>
      <c r="J32" s="76"/>
      <c r="K32" s="76"/>
      <c r="L32" s="76"/>
      <c r="M32" s="51" t="s">
        <v>13</v>
      </c>
      <c r="N32" s="52"/>
      <c r="O32" s="4">
        <f>ROUND(O29*19%,0)</f>
        <v>0</v>
      </c>
    </row>
    <row r="33" spans="1:15" s="24" customFormat="1" ht="30" customHeight="1" x14ac:dyDescent="0.2">
      <c r="A33" s="76"/>
      <c r="B33" s="76"/>
      <c r="C33" s="76"/>
      <c r="D33" s="76"/>
      <c r="E33" s="76"/>
      <c r="F33" s="76"/>
      <c r="G33" s="76"/>
      <c r="H33" s="76"/>
      <c r="I33" s="76"/>
      <c r="J33" s="76"/>
      <c r="K33" s="76"/>
      <c r="L33" s="76"/>
      <c r="M33" s="49" t="s">
        <v>14</v>
      </c>
      <c r="N33" s="50"/>
      <c r="O33" s="5">
        <f>SUM(O31:O32)</f>
        <v>0</v>
      </c>
    </row>
    <row r="34" spans="1:15" s="24" customFormat="1" ht="30" customHeight="1" x14ac:dyDescent="0.2">
      <c r="A34" s="76"/>
      <c r="B34" s="76"/>
      <c r="C34" s="76"/>
      <c r="D34" s="76"/>
      <c r="E34" s="76"/>
      <c r="F34" s="76"/>
      <c r="G34" s="76"/>
      <c r="H34" s="76"/>
      <c r="I34" s="76"/>
      <c r="J34" s="76"/>
      <c r="K34" s="76"/>
      <c r="L34" s="76"/>
      <c r="M34" s="61" t="s">
        <v>33</v>
      </c>
      <c r="N34" s="62"/>
      <c r="O34" s="4">
        <f>SUMIF(I:I,8%,N:N)</f>
        <v>0</v>
      </c>
    </row>
    <row r="35" spans="1:15" s="24" customFormat="1" ht="37.5" customHeight="1" x14ac:dyDescent="0.2">
      <c r="A35" s="76"/>
      <c r="B35" s="76"/>
      <c r="C35" s="76"/>
      <c r="D35" s="76"/>
      <c r="E35" s="76"/>
      <c r="F35" s="76"/>
      <c r="G35" s="76"/>
      <c r="H35" s="76"/>
      <c r="I35" s="76"/>
      <c r="J35" s="76"/>
      <c r="K35" s="76"/>
      <c r="L35" s="76"/>
      <c r="M35" s="59" t="s">
        <v>32</v>
      </c>
      <c r="N35" s="60"/>
      <c r="O35" s="5">
        <f>SUM(O34)</f>
        <v>0</v>
      </c>
    </row>
    <row r="36" spans="1:15" s="24" customFormat="1" ht="44.25" customHeight="1" x14ac:dyDescent="0.2">
      <c r="A36" s="76"/>
      <c r="B36" s="76"/>
      <c r="C36" s="76"/>
      <c r="D36" s="76"/>
      <c r="E36" s="76"/>
      <c r="F36" s="76"/>
      <c r="G36" s="76"/>
      <c r="H36" s="76"/>
      <c r="I36" s="76"/>
      <c r="J36" s="76"/>
      <c r="K36" s="76"/>
      <c r="L36" s="76"/>
      <c r="M36" s="59" t="s">
        <v>15</v>
      </c>
      <c r="N36" s="60"/>
      <c r="O36" s="5">
        <f>+O30+O33+O35</f>
        <v>0</v>
      </c>
    </row>
    <row r="39" spans="1:15" x14ac:dyDescent="0.25">
      <c r="B39" s="30"/>
      <c r="C39" s="30"/>
    </row>
    <row r="40" spans="1:15" x14ac:dyDescent="0.25">
      <c r="B40" s="45"/>
      <c r="C40" s="45"/>
    </row>
    <row r="41" spans="1:15" ht="15.75" thickBot="1" x14ac:dyDescent="0.3">
      <c r="B41" s="46"/>
      <c r="C41" s="46"/>
    </row>
    <row r="42" spans="1:15" x14ac:dyDescent="0.25">
      <c r="B42" s="38" t="s">
        <v>20</v>
      </c>
      <c r="C42" s="38"/>
    </row>
    <row r="44" spans="1:15" x14ac:dyDescent="0.25">
      <c r="A44" s="25" t="s">
        <v>39</v>
      </c>
    </row>
  </sheetData>
  <sheetProtection algorithmName="SHA-512" hashValue="UI03w+WIO8nwynZccQd9EjHwFnbHVgwBNPrFMWjyDdPccAI/OV5pDRkm9IsGYkKZvRUSwMUJVCVhO+Ptx/3bZw==" saltValue="tl/B58ZtV8men5OtJkNTKg==" spinCount="100000" sheet="1" selectLockedCells="1"/>
  <mergeCells count="30">
    <mergeCell ref="A10:B10"/>
    <mergeCell ref="M35:N35"/>
    <mergeCell ref="D12:G12"/>
    <mergeCell ref="A12:B16"/>
    <mergeCell ref="A29:L36"/>
    <mergeCell ref="A28:L28"/>
    <mergeCell ref="N2:O2"/>
    <mergeCell ref="N3:O3"/>
    <mergeCell ref="N4:O4"/>
    <mergeCell ref="N5:O5"/>
    <mergeCell ref="A2:A5"/>
    <mergeCell ref="B2:M2"/>
    <mergeCell ref="B3:M3"/>
    <mergeCell ref="B4:M5"/>
    <mergeCell ref="B42:C42"/>
    <mergeCell ref="D14:G14"/>
    <mergeCell ref="D16:G16"/>
    <mergeCell ref="L10:N10"/>
    <mergeCell ref="B40:C41"/>
    <mergeCell ref="M27:N27"/>
    <mergeCell ref="M28:N28"/>
    <mergeCell ref="M29:N29"/>
    <mergeCell ref="M30:N30"/>
    <mergeCell ref="M31:N31"/>
    <mergeCell ref="M32:N32"/>
    <mergeCell ref="A27:L27"/>
    <mergeCell ref="F10:H10"/>
    <mergeCell ref="M33:N33"/>
    <mergeCell ref="M36:N36"/>
    <mergeCell ref="M34:N34"/>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G20:G26</xm:sqref>
        </x14:dataValidation>
        <x14:dataValidation type="list" allowBlank="1" showInputMessage="1" showErrorMessage="1">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2022-11-22T23:12:24Z</dcterms:modified>
</cp:coreProperties>
</file>