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COMPRAS\COMPRAS II PA 2022\INVERSION\FA-CD-021 INVESTIGACON\0.0. DOCUMENTOS PUBLICADOS\"/>
    </mc:Choice>
  </mc:AlternateContent>
  <bookViews>
    <workbookView xWindow="0" yWindow="0" windowWidth="20490" windowHeight="7050"/>
  </bookViews>
  <sheets>
    <sheet name="Hoja1" sheetId="1" r:id="rId1"/>
    <sheet name="Hoja2" sheetId="2" state="hidden"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L22" i="1" l="1"/>
  <c r="H21" i="1"/>
  <c r="H22" i="1"/>
  <c r="K22" i="1" s="1"/>
  <c r="J22" i="1"/>
  <c r="N22" i="1" l="1"/>
  <c r="M22" i="1"/>
  <c r="O22" i="1" s="1"/>
  <c r="J21" i="1" l="1"/>
  <c r="L21" i="1"/>
  <c r="N21" i="1" s="1"/>
  <c r="H20" i="1"/>
  <c r="J20" i="1"/>
  <c r="L20" i="1"/>
  <c r="M20" i="1" s="1"/>
  <c r="O24" i="1"/>
  <c r="O27" i="1" s="1"/>
  <c r="M21" i="1" l="1"/>
  <c r="O21" i="1" s="1"/>
  <c r="K21" i="1"/>
  <c r="N20" i="1"/>
  <c r="O20" i="1" s="1"/>
  <c r="K20" i="1"/>
  <c r="O30" i="1"/>
  <c r="O23" i="1"/>
  <c r="O31" i="1" l="1"/>
  <c r="O25" i="1" l="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<sst xmlns="http://schemas.openxmlformats.org/spreadsheetml/2006/main" count="47" uniqueCount="46">
  <si>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</si>
  <si>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</si>
  <si>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</si>
  <si>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</si>
  <si>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</si>
  <si>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</si>
  <si>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</si>
  <si>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</si>
  <si>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</si>
  <si>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</si>
  <si>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</si>
  <si>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</si>
  <si>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</si>
  <si>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</si>
  <si>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</si>
  <si>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</si>
  <si>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</si>
  <si>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</si>
  <si>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</si>
  <si>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</si>
  <si>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</si>
  <si>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</si>
  <si>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</si>
  <si>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</si>
  <si>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</si>
  <si>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</si>
  <si>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</si>
  <si>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</si>
  <si>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</si>
  <si>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</si>
  <si>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</si>
  <si>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</si>
  <si>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</si>
  <si>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</si>
  <si>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</si>
  <si>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</si>
  <si>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</si>
  <si>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</si>
  <si>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</si>
  <si>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</si>
  <si>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</si>
  <si>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</si>
  <si>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</si>
  <si>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</si>
  <si>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</si>
  <si>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Evaluación de la calidad de agua del sistema de embalses de Facatativá y la tendencia a la eutrofización mediante métodos fisicoquímicos y biológicos (Imágenes satelitales de alta resolución)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</si>
</sst>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333333"/>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29" fillId="0" borderId="1" xfId="0" applyFont="1" applyFill="1" applyBorder="1" applyProtection="1">
      <protection locked="0" hidden="1"/>
    </xf>
    <xf numFmtId="0" fontId="0" fillId="2" borderId="1" xfId="0" applyFill="1" applyBorder="1" applyAlignment="1" applyProtection="1">
      <alignment horizontal="center" vertical="center"/>
      <protection hidden="1"/>
    </xf>
    <xf numFmtId="0" fontId="1" fillId="0" borderId="28" xfId="0" applyFont="1" applyBorder="1" applyAlignment="1" applyProtection="1">
      <alignment horizontal="center"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0" fillId="0" borderId="0" xfId="0"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60" zoomScaleNormal="60" zoomScaleSheetLayoutView="70" zoomScalePageLayoutView="55" workbookViewId="0">
      <selection activeCell="D20" sqref="D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8" t="s">
        <v>26</v>
      </c>
      <c r="B12" s="49"/>
      <c r="C12" s="19"/>
      <c r="D12" s="45" t="s">
        <v>17</v>
      </c>
      <c r="E12" s="46"/>
      <c r="F12" s="46"/>
      <c r="G12" s="47"/>
      <c r="H12" s="7"/>
      <c r="I12" s="29"/>
      <c r="J12" s="29"/>
      <c r="K12" s="17"/>
    </row>
    <row r="13" spans="1:15" ht="15.75" thickBot="1" x14ac:dyDescent="0.3">
      <c r="A13" s="50"/>
      <c r="B13" s="51"/>
      <c r="C13" s="19"/>
      <c r="D13" s="20"/>
      <c r="E13" s="16"/>
      <c r="F13" s="16"/>
      <c r="G13" s="16"/>
      <c r="K13" s="17"/>
    </row>
    <row r="14" spans="1:15" ht="30" customHeight="1" thickBot="1" x14ac:dyDescent="0.3">
      <c r="A14" s="50"/>
      <c r="B14" s="51"/>
      <c r="C14" s="19"/>
      <c r="D14" s="45" t="s">
        <v>18</v>
      </c>
      <c r="E14" s="46"/>
      <c r="F14" s="46"/>
      <c r="G14" s="47"/>
      <c r="H14" s="7"/>
      <c r="I14" s="29"/>
      <c r="J14" s="29"/>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60" x14ac:dyDescent="0.25">
      <c r="A20" s="35">
        <v>1</v>
      </c>
      <c r="B20" s="75" t="s">
        <v>45</v>
      </c>
      <c r="C20" s="32"/>
      <c r="D20" s="25"/>
      <c r="E20" s="36" t="s">
        <v>44</v>
      </c>
      <c r="F20" s="33"/>
      <c r="G20" s="28">
        <v>0</v>
      </c>
      <c r="H20" s="1">
        <f t="shared" ref="H20:H22" si="0">+ROUND(F20*G20,0)</f>
        <v>0</v>
      </c>
      <c r="I20" s="28">
        <v>0</v>
      </c>
      <c r="J20" s="1">
        <f t="shared" ref="J20:J22" si="1">ROUND(F20*I20,0)</f>
        <v>0</v>
      </c>
      <c r="K20" s="1">
        <f t="shared" ref="K20:K22" si="2">ROUND(F20+H20+J20,0)</f>
        <v>0</v>
      </c>
      <c r="L20" s="1">
        <f t="shared" ref="L20:L22" si="3">ROUND(F20*D20,0)</f>
        <v>0</v>
      </c>
      <c r="M20" s="1">
        <f t="shared" ref="M20:M22" si="4">ROUND(L20*G20,0)</f>
        <v>0</v>
      </c>
      <c r="N20" s="1">
        <f t="shared" ref="N20:N22" si="5">ROUND(L20*I20,0)</f>
        <v>0</v>
      </c>
      <c r="O20" s="2">
        <f t="shared" ref="O20:O22" si="6">ROUND(L20+N20+M20,0)</f>
        <v>0</v>
      </c>
    </row>
    <row r="21" spans="1:15" s="24" customFormat="1" x14ac:dyDescent="0.2">
      <c r="A21" s="35"/>
      <c r="B21" s="34"/>
      <c r="C21" s="32"/>
      <c r="D21" s="25"/>
      <c r="E21" s="36"/>
      <c r="F21" s="33"/>
      <c r="G21" s="28">
        <v>0</v>
      </c>
      <c r="H21" s="1">
        <f t="shared" si="0"/>
        <v>0</v>
      </c>
      <c r="I21" s="28">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4" customFormat="1" x14ac:dyDescent="0.2">
      <c r="A22" s="35"/>
      <c r="B22" s="34"/>
      <c r="C22" s="32"/>
      <c r="D22" s="25"/>
      <c r="E22" s="36"/>
      <c r="F22" s="33"/>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42" customHeight="1" thickBot="1" x14ac:dyDescent="0.25">
      <c r="A23" s="19"/>
      <c r="B23" s="70"/>
      <c r="C23" s="70"/>
      <c r="D23" s="70"/>
      <c r="E23" s="70"/>
      <c r="F23" s="70"/>
      <c r="G23" s="70"/>
      <c r="H23" s="70"/>
      <c r="I23" s="70"/>
      <c r="J23" s="70"/>
      <c r="K23" s="70"/>
      <c r="L23" s="70"/>
      <c r="M23" s="71" t="s">
        <v>35</v>
      </c>
      <c r="N23" s="71"/>
      <c r="O23" s="31">
        <f>SUMIF(G:G,0%,L:L)</f>
        <v>0</v>
      </c>
    </row>
    <row r="24" spans="1:15" s="24" customFormat="1" ht="39" customHeight="1" thickBot="1" x14ac:dyDescent="0.25">
      <c r="A24" s="59" t="s">
        <v>24</v>
      </c>
      <c r="B24" s="60"/>
      <c r="C24" s="60"/>
      <c r="D24" s="60"/>
      <c r="E24" s="60"/>
      <c r="F24" s="60"/>
      <c r="G24" s="60"/>
      <c r="H24" s="60"/>
      <c r="I24" s="60"/>
      <c r="J24" s="60"/>
      <c r="K24" s="60"/>
      <c r="L24" s="60"/>
      <c r="M24" s="72" t="s">
        <v>10</v>
      </c>
      <c r="N24" s="72"/>
      <c r="O24" s="4">
        <f>SUMIF(G:G,5%,L:L)</f>
        <v>0</v>
      </c>
    </row>
    <row r="25" spans="1:15" s="24" customFormat="1" ht="30" customHeight="1" x14ac:dyDescent="0.2">
      <c r="A25" s="55" t="s">
        <v>42</v>
      </c>
      <c r="B25" s="56"/>
      <c r="C25" s="56"/>
      <c r="D25" s="56"/>
      <c r="E25" s="56"/>
      <c r="F25" s="56"/>
      <c r="G25" s="56"/>
      <c r="H25" s="56"/>
      <c r="I25" s="56"/>
      <c r="J25" s="56"/>
      <c r="K25" s="56"/>
      <c r="L25" s="57"/>
      <c r="M25" s="72" t="s">
        <v>11</v>
      </c>
      <c r="N25" s="72"/>
      <c r="O25" s="4">
        <f>SUMIF(G:G,19%,L:L)</f>
        <v>0</v>
      </c>
    </row>
    <row r="26" spans="1:15" s="24" customFormat="1" ht="30" customHeight="1" x14ac:dyDescent="0.2">
      <c r="A26" s="58"/>
      <c r="B26" s="58"/>
      <c r="C26" s="58"/>
      <c r="D26" s="58"/>
      <c r="E26" s="58"/>
      <c r="F26" s="58"/>
      <c r="G26" s="58"/>
      <c r="H26" s="58"/>
      <c r="I26" s="58"/>
      <c r="J26" s="58"/>
      <c r="K26" s="58"/>
      <c r="L26" s="58"/>
      <c r="M26" s="37" t="s">
        <v>7</v>
      </c>
      <c r="N26" s="38"/>
      <c r="O26" s="5">
        <f>SUM(O23:O25)</f>
        <v>0</v>
      </c>
    </row>
    <row r="27" spans="1:15" s="24" customFormat="1" ht="30" customHeight="1" x14ac:dyDescent="0.2">
      <c r="A27" s="58"/>
      <c r="B27" s="58"/>
      <c r="C27" s="58"/>
      <c r="D27" s="58"/>
      <c r="E27" s="58"/>
      <c r="F27" s="58"/>
      <c r="G27" s="58"/>
      <c r="H27" s="58"/>
      <c r="I27" s="58"/>
      <c r="J27" s="58"/>
      <c r="K27" s="58"/>
      <c r="L27" s="58"/>
      <c r="M27" s="73" t="s">
        <v>12</v>
      </c>
      <c r="N27" s="74"/>
      <c r="O27" s="6">
        <f>ROUND(O24*5%,0)</f>
        <v>0</v>
      </c>
    </row>
    <row r="28" spans="1:15" s="24" customFormat="1" ht="30" customHeight="1" x14ac:dyDescent="0.2">
      <c r="A28" s="58"/>
      <c r="B28" s="58"/>
      <c r="C28" s="58"/>
      <c r="D28" s="58"/>
      <c r="E28" s="58"/>
      <c r="F28" s="58"/>
      <c r="G28" s="58"/>
      <c r="H28" s="58"/>
      <c r="I28" s="58"/>
      <c r="J28" s="58"/>
      <c r="K28" s="58"/>
      <c r="L28" s="58"/>
      <c r="M28" s="73" t="s">
        <v>13</v>
      </c>
      <c r="N28" s="74"/>
      <c r="O28" s="4">
        <f>ROUND(O25*19%,0)</f>
        <v>0</v>
      </c>
    </row>
    <row r="29" spans="1:15" s="24" customFormat="1" ht="30" customHeight="1" x14ac:dyDescent="0.2">
      <c r="A29" s="58"/>
      <c r="B29" s="58"/>
      <c r="C29" s="58"/>
      <c r="D29" s="58"/>
      <c r="E29" s="58"/>
      <c r="F29" s="58"/>
      <c r="G29" s="58"/>
      <c r="H29" s="58"/>
      <c r="I29" s="58"/>
      <c r="J29" s="58"/>
      <c r="K29" s="58"/>
      <c r="L29" s="58"/>
      <c r="M29" s="37" t="s">
        <v>14</v>
      </c>
      <c r="N29" s="38"/>
      <c r="O29" s="5">
        <f>SUM(O27:O28)</f>
        <v>0</v>
      </c>
    </row>
    <row r="30" spans="1:15" s="24" customFormat="1" ht="30" customHeight="1" x14ac:dyDescent="0.2">
      <c r="A30" s="58"/>
      <c r="B30" s="58"/>
      <c r="C30" s="58"/>
      <c r="D30" s="58"/>
      <c r="E30" s="58"/>
      <c r="F30" s="58"/>
      <c r="G30" s="58"/>
      <c r="H30" s="58"/>
      <c r="I30" s="58"/>
      <c r="J30" s="58"/>
      <c r="K30" s="58"/>
      <c r="L30" s="58"/>
      <c r="M30" s="41" t="s">
        <v>33</v>
      </c>
      <c r="N30" s="42"/>
      <c r="O30" s="4">
        <f>SUMIF(I:I,8%,N:N)</f>
        <v>0</v>
      </c>
    </row>
    <row r="31" spans="1:15" s="24" customFormat="1" ht="37.5" customHeight="1" x14ac:dyDescent="0.2">
      <c r="A31" s="58"/>
      <c r="B31" s="58"/>
      <c r="C31" s="58"/>
      <c r="D31" s="58"/>
      <c r="E31" s="58"/>
      <c r="F31" s="58"/>
      <c r="G31" s="58"/>
      <c r="H31" s="58"/>
      <c r="I31" s="58"/>
      <c r="J31" s="58"/>
      <c r="K31" s="58"/>
      <c r="L31" s="58"/>
      <c r="M31" s="39" t="s">
        <v>32</v>
      </c>
      <c r="N31" s="40"/>
      <c r="O31" s="5">
        <f>SUM(O30)</f>
        <v>0</v>
      </c>
    </row>
    <row r="32" spans="1:15" s="24" customFormat="1" ht="44.25" customHeight="1" x14ac:dyDescent="0.2">
      <c r="A32" s="58"/>
      <c r="B32" s="58"/>
      <c r="C32" s="58"/>
      <c r="D32" s="58"/>
      <c r="E32" s="58"/>
      <c r="F32" s="58"/>
      <c r="G32" s="58"/>
      <c r="H32" s="58"/>
      <c r="I32" s="58"/>
      <c r="J32" s="58"/>
      <c r="K32" s="58"/>
      <c r="L32" s="58"/>
      <c r="M32" s="39" t="s">
        <v>15</v>
      </c>
      <c r="N32" s="40"/>
      <c r="O32" s="5">
        <f>+O26+O29+O31</f>
        <v>0</v>
      </c>
    </row>
    <row r="35" spans="1:3" x14ac:dyDescent="0.25">
      <c r="B35" s="30"/>
      <c r="C35" s="30"/>
    </row>
    <row r="36" spans="1:3" x14ac:dyDescent="0.25">
      <c r="B36" s="68"/>
      <c r="C36" s="68"/>
    </row>
    <row r="37" spans="1:3" ht="15.75" thickBot="1" x14ac:dyDescent="0.3">
      <c r="B37" s="69"/>
      <c r="C37" s="69"/>
    </row>
    <row r="38" spans="1:3" x14ac:dyDescent="0.25">
      <c r="B38" s="62" t="s">
        <v>20</v>
      </c>
      <c r="C38" s="62"/>
    </row>
    <row r="40" spans="1:3" x14ac:dyDescent="0.25">
      <c r="A40" s="26" t="s">
        <v>43</v>
      </c>
    </row>
  </sheetData>
  <sheetProtection selectLockedCells="1"/>
  <mergeCells count="30">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 ref="A2:A5"/>
    <mergeCell ref="D12:G12"/>
    <mergeCell ref="A12:B16"/>
    <mergeCell ref="B2:M2"/>
    <mergeCell ref="B3:M3"/>
    <mergeCell ref="B4:M5"/>
    <mergeCell ref="M29:N29"/>
    <mergeCell ref="M32:N32"/>
    <mergeCell ref="M30:N30"/>
    <mergeCell ref="M31:N31"/>
    <mergeCell ref="N2:O2"/>
    <mergeCell ref="N3:O3"/>
    <mergeCell ref="N4:O4"/>
    <mergeCell ref="N5:O5"/>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USUARIO</cp:lastModifiedBy>
  <cp:lastPrinted>2022-01-27T18:55:46Z</cp:lastPrinted>
  <dcterms:created xsi:type="dcterms:W3CDTF">2017-04-28T13:22:52Z</dcterms:created>
  <dcterms:modified xsi:type="dcterms:W3CDTF">2022-09-15T20:36:51Z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