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DRESFELIPESARMIENT\Documents\CONT\SOPORTES\SOPORTES F-CD-382 CERTIFICACIÓN SSL\Publicación\"/>
    </mc:Choice>
  </mc:AlternateContent>
  <bookViews>
    <workbookView xWindow="0" yWindow="0" windowWidth="11760" windowHeight="4716"/>
  </bookViews>
  <sheets>
    <sheet name="Hoja1" sheetId="1" r:id="rId1"/>
    <sheet name="Hoja2" sheetId="2" state="hidden" r:id="rId2"/>
  </sheets>
  <definedNames>
    <definedName name="_xlnm.Print_Area" localSheetId="0">Hoja1!$A$1:$O$40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L21" i="1"/>
  <c r="N21" i="1" s="1"/>
  <c r="J21" i="1"/>
  <c r="H21" i="1"/>
  <c r="K21" i="1" s="1"/>
  <c r="M21" i="1" l="1"/>
  <c r="O21" i="1" s="1"/>
  <c r="H22" i="1"/>
  <c r="J22" i="1"/>
  <c r="L22" i="1"/>
  <c r="N22" i="1" s="1"/>
  <c r="J20" i="1"/>
  <c r="L20" i="1"/>
  <c r="M20" i="1" s="1"/>
  <c r="O24" i="1"/>
  <c r="O27" i="1" s="1"/>
  <c r="M22" i="1" l="1"/>
  <c r="O22" i="1" s="1"/>
  <c r="K22" i="1"/>
  <c r="N20" i="1"/>
  <c r="O20" i="1" s="1"/>
  <c r="K20" i="1"/>
  <c r="O30" i="1"/>
  <c r="O23" i="1"/>
  <c r="O31" i="1" l="1"/>
  <c r="O25" i="1" l="1"/>
  <c r="O28" i="1" l="1"/>
  <c r="O29" i="1" s="1"/>
  <c r="O26" i="1"/>
  <c r="O32"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<sst xmlns="http://schemas.openxmlformats.org/spreadsheetml/2006/main" count="51" uniqueCount="48">
  <si>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</si>
  <si>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</si>
  <si>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</si>
  <si>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</si>
  <si>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</si>
  <si>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</si>
  <si>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</si>
  <si>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</si>
  <si>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</si>
  <si>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</si>
  <si>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</si>
  <si>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</si>
  <si>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</si>
  <si>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</si>
  <si>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</si>
  <si>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</si>
  <si>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</si>
  <si>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</si>
  <si>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</si>
  <si>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</si>
  <si>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</si>
  <si>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</si>
  <si>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</si>
  <si>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</si>
  <si>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</si>
  <si>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</si>
  <si>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</si>
  <si>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</si>
  <si>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</si>
  <si>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</si>
  <si>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</si>
  <si>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</si>
  <si>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</si>
  <si>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</si>
  <si>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</si>
  <si>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</si>
  <si>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</si>
  <si>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</si>
  <si>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</si>
  <si>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</si>
  <si>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</si>
  <si>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</si>
  <si>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</si>
  <si>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</si>
  <si>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 xml:space="preserve">Tipo de Certificado: Secure site - SSL OV Intermedio
Nivel de Cifrado: 40 bits como mínimo a 256 bits.
Compatibilidad con Algoritmos de cifrado: RSA
Otras características: Autenticación empresarial completa, Sealin-Search, Escaneo de malware y vulnerabilidades, Verificador de instalación, Compatibilidad universal con navegadores, CT LOG, registro de ransparencia de certificado google, Reemisión sin costo durante la vigencia del certificado,Compatibilidad con SAN, (Subject Alternative Names). Vigencia por unidad 1 Año.
Sello Norton (Digicert)
</t>
  </si>
  <si>
    <t>UNIDAD</t>
  </si>
  <si>
    <t>Tipo de certificado: Secure Site Pro – SSL OV AVANZADO
Nivel de Cifrado: 128 bits como mínimo a 256 bits.
Compatibilidad con Algoritmos de cifrado: PQC, ECC y RSA
Otras características: Autenticación empresarial completa, Sealin-Search, Escaneo de malware + vulnerabilidades + listas negras + SPAM +inyeccion de SQL + Cross site scripting (XSS) + Risk Score + Básico vulnerabilidades CMS , Verificador de instalación, Compatibilidad universal con navegadores, CT LOG, registro de transparencia de certificado google , Soporte Sitelock (24x7x365), escaneo diario de código, BD y CMS, espacio de backup (10GB), Esacneo SMART: Malware, DB, CMS, Solución SMART Patch – Fix, Reporte semanal WAF (TrueView), Advanced CDN Caching (TrueShield), Bloqueo de Bad Bot , Protección anti Backdoor, Prevención OWASP, Soporte DV SSL personalizado en WAF, WAF 2-factor auth (SMS + Email), Reporte Firewall PCI, Soporte para RED WAF SSL, Protección Layer 3 + 4 DDoS, Reemisión sin costo durante la vigencia del certificado,Compatibilidad con SAN, (Subject Alternative Names). Vigencia por unidad 12 Meses.
Sello Norton (Digicert)</t>
  </si>
  <si>
    <t>Tipo de certificado: Secure Site pro - SSL EV AVANZADO
Nivel de Cifrado: 128 bits como mínimo a 256 bits.
Compatibilidad con Algoritmos de cifrado: PQC, ECC y RSA
Barra de direcciones Verde, Validación Extendida, tecnología anti-phishing EV Otras características: Autenticación empresarial completa, Sealin-Search, Escaneo de malware + vulnerabilidades + listas
negras + SPAM +inyeccion de SQL + Cross site scripting (XSS) + Risk Score + Básico vulnerabilidades CMS , Verificador de instalación, Compatibilidad universal con navegadores, CT LOG, registro de transparencia de certificado google , Soporte Sitelock (24x7x365), escaneo diario de código, BD y CMS, espacio de backup (10GB), Esacneo SMART: Malware, DB, CMS, Solución SMART Patch – Fix, Reporte semanal WAF (TrueView), Advanced CDN Caching (TrueShield), Bloqueo de Bad Bot, Protección anti Backdoor, Prevención OWASP, Soporte DV SSL personalizado en WAF, WAF 2-factor auth (SMS + Email), Reporte Firewall PCI, Soporte para RED WAF SSL, Protección Layer 3 + 4 DDoS, Reemisión sin costo durante la vigencia del certificado,Compatibilidad con SAN, (Subject Alternative Names). Vigencia por unidad 12 Meses.
Sello Norton (Digicert)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</si>
</sst>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3" formatCode="_-* #,##0.00_-;\-* #,##0.00_-;_-* &quot;-&quot;??_-;_-@_-"/>
    <numFmt numFmtId="164" formatCode="_-* #,##0_-;\-* #,##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3" fontId="1" fillId="2" borderId="0" xfId="0" applyNumberFormat="1" applyFont="1" applyFill="1" applyProtection="1">
      <protection hidden="1"/>
    </xf>
    <xf numFmtId="0" fontId="1" fillId="2" borderId="0" xfId="0" applyFont="1" applyFill="1" applyProtection="1">
      <protection locked="0"/>
    </xf>
    <xf numFmtId="164" fontId="12" fillId="35" borderId="1" xfId="4" applyNumberFormat="1" applyFont="1" applyFill="1" applyBorder="1" applyAlignment="1" applyProtection="1">
      <alignment horizontal="center" vertical="center"/>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1"/>
  <sheetViews>
    <sheetView tabSelected="1" zoomScale="70" zoomScaleNormal="70" zoomScaleSheetLayoutView="70" zoomScalePageLayoutView="55" workbookViewId="0">
      <selection activeCell="A10" sqref="A10:B10"/>
    </sheetView>
  </sheetViews>
  <sheetFormatPr baseColWidth="10" defaultColWidth="11.44140625" defaultRowHeight="14.4" x14ac:dyDescent="0.3"/>
  <cols>
    <col min="1" max="1" width="13.33203125" style="8" customWidth="1"/>
    <col min="2" max="2" width="56.5546875" style="8" customWidth="1"/>
    <col min="3" max="3" width="21" style="8" customWidth="1"/>
    <col min="4" max="4" width="16.109375" style="8" customWidth="1"/>
    <col min="5" max="5" width="17" style="8" customWidth="1"/>
    <col min="6" max="6" width="13.5546875" style="8" customWidth="1"/>
    <col min="7" max="7" width="12.88671875" style="8" customWidth="1"/>
    <col min="8" max="8" width="15" style="8" customWidth="1"/>
    <col min="9" max="9" width="20.33203125" style="8" customWidth="1"/>
    <col min="10" max="10" width="15" style="8" customWidth="1"/>
    <col min="11" max="11" width="17.88671875" style="10" customWidth="1"/>
    <col min="12" max="13" width="16.6640625" style="10" customWidth="1"/>
    <col min="14" max="14" width="14.6640625" style="10" customWidth="1"/>
    <col min="15" max="15" width="18.6640625" style="10" customWidth="1"/>
    <col min="16" max="16384" width="11.44140625" style="10"/>
  </cols>
  <sheetData>
    <row r="1" spans="1:15" x14ac:dyDescent="0.3">
      <c r="F1" s="9"/>
    </row>
    <row r="2" spans="1:15" ht="15.75" customHeight="1" x14ac:dyDescent="0.3">
      <c r="A2" s="44"/>
      <c r="B2" s="54" t="s">
        <v>0</v>
      </c>
      <c r="C2" s="54"/>
      <c r="D2" s="54"/>
      <c r="E2" s="54"/>
      <c r="F2" s="54"/>
      <c r="G2" s="54"/>
      <c r="H2" s="54"/>
      <c r="I2" s="54"/>
      <c r="J2" s="54"/>
      <c r="K2" s="54"/>
      <c r="L2" s="54"/>
      <c r="M2" s="54"/>
      <c r="N2" s="43" t="s">
        <v>37</v>
      </c>
      <c r="O2" s="43"/>
    </row>
    <row r="3" spans="1:15" ht="15.75" customHeight="1" x14ac:dyDescent="0.3">
      <c r="A3" s="44"/>
      <c r="B3" s="54" t="s">
        <v>1</v>
      </c>
      <c r="C3" s="54"/>
      <c r="D3" s="54"/>
      <c r="E3" s="54"/>
      <c r="F3" s="54"/>
      <c r="G3" s="54"/>
      <c r="H3" s="54"/>
      <c r="I3" s="54"/>
      <c r="J3" s="54"/>
      <c r="K3" s="54"/>
      <c r="L3" s="54"/>
      <c r="M3" s="54"/>
      <c r="N3" s="43" t="s">
        <v>40</v>
      </c>
      <c r="O3" s="43"/>
    </row>
    <row r="4" spans="1:15" ht="16.5" customHeight="1" x14ac:dyDescent="0.3">
      <c r="A4" s="44"/>
      <c r="B4" s="54" t="s">
        <v>36</v>
      </c>
      <c r="C4" s="54"/>
      <c r="D4" s="54"/>
      <c r="E4" s="54"/>
      <c r="F4" s="54"/>
      <c r="G4" s="54"/>
      <c r="H4" s="54"/>
      <c r="I4" s="54"/>
      <c r="J4" s="54"/>
      <c r="K4" s="54"/>
      <c r="L4" s="54"/>
      <c r="M4" s="54"/>
      <c r="N4" s="43" t="s">
        <v>41</v>
      </c>
      <c r="O4" s="43"/>
    </row>
    <row r="5" spans="1:15" ht="15" customHeight="1" x14ac:dyDescent="0.3">
      <c r="A5" s="44"/>
      <c r="B5" s="54"/>
      <c r="C5" s="54"/>
      <c r="D5" s="54"/>
      <c r="E5" s="54"/>
      <c r="F5" s="54"/>
      <c r="G5" s="54"/>
      <c r="H5" s="54"/>
      <c r="I5" s="54"/>
      <c r="J5" s="54"/>
      <c r="K5" s="54"/>
      <c r="L5" s="54"/>
      <c r="M5" s="54"/>
      <c r="N5" s="43" t="s">
        <v>38</v>
      </c>
      <c r="O5" s="43"/>
    </row>
    <row r="7" spans="1:15" x14ac:dyDescent="0.3">
      <c r="A7" s="11" t="s">
        <v>39</v>
      </c>
    </row>
    <row r="8" spans="1:15" x14ac:dyDescent="0.3">
      <c r="A8" s="11"/>
    </row>
    <row r="9" spans="1:15" x14ac:dyDescent="0.3">
      <c r="A9" s="12" t="s">
        <v>29</v>
      </c>
    </row>
    <row r="10" spans="1:15" ht="25.5" customHeight="1" x14ac:dyDescent="0.3">
      <c r="A10" s="61" t="s">
        <v>28</v>
      </c>
      <c r="B10" s="61"/>
      <c r="C10" s="13"/>
      <c r="E10" s="14" t="s">
        <v>21</v>
      </c>
      <c r="F10" s="63"/>
      <c r="G10" s="64"/>
      <c r="K10" s="15" t="s">
        <v>16</v>
      </c>
      <c r="L10" s="65"/>
      <c r="M10" s="66"/>
      <c r="N10" s="67"/>
    </row>
    <row r="11" spans="1:15" ht="15" thickBot="1" x14ac:dyDescent="0.35">
      <c r="A11" s="13"/>
      <c r="B11" s="13"/>
      <c r="C11" s="13"/>
      <c r="E11" s="16"/>
      <c r="F11" s="16"/>
      <c r="G11" s="16"/>
      <c r="K11" s="17"/>
      <c r="L11" s="18"/>
      <c r="M11" s="18"/>
      <c r="N11" s="18"/>
    </row>
    <row r="12" spans="1:15" ht="30.75" customHeight="1" thickBot="1" x14ac:dyDescent="0.35">
      <c r="A12" s="48" t="s">
        <v>26</v>
      </c>
      <c r="B12" s="49"/>
      <c r="C12" s="19"/>
      <c r="D12" s="45" t="s">
        <v>17</v>
      </c>
      <c r="E12" s="46"/>
      <c r="F12" s="46"/>
      <c r="G12" s="47"/>
      <c r="H12" s="7"/>
      <c r="I12" s="29"/>
      <c r="J12" s="29"/>
      <c r="K12" s="17"/>
    </row>
    <row r="13" spans="1:15" ht="15" thickBot="1" x14ac:dyDescent="0.35">
      <c r="A13" s="50"/>
      <c r="B13" s="51"/>
      <c r="C13" s="19"/>
      <c r="D13" s="20"/>
      <c r="E13" s="16"/>
      <c r="F13" s="16"/>
      <c r="G13" s="16"/>
      <c r="K13" s="17"/>
    </row>
    <row r="14" spans="1:15" ht="30" customHeight="1" thickBot="1" x14ac:dyDescent="0.35">
      <c r="A14" s="50"/>
      <c r="B14" s="51"/>
      <c r="C14" s="19"/>
      <c r="D14" s="45" t="s">
        <v>18</v>
      </c>
      <c r="E14" s="46"/>
      <c r="F14" s="46"/>
      <c r="G14" s="47"/>
      <c r="H14" s="7"/>
      <c r="I14" s="29"/>
      <c r="J14" s="29"/>
      <c r="K14" s="17"/>
    </row>
    <row r="15" spans="1:15" ht="18.75" customHeight="1" thickBot="1" x14ac:dyDescent="0.35">
      <c r="A15" s="50"/>
      <c r="B15" s="51"/>
      <c r="C15" s="19"/>
      <c r="E15" s="16"/>
      <c r="F15" s="16"/>
      <c r="G15" s="16"/>
      <c r="K15" s="17"/>
    </row>
    <row r="16" spans="1:15" ht="24" customHeight="1" thickBot="1" x14ac:dyDescent="0.35">
      <c r="A16" s="52"/>
      <c r="B16" s="53"/>
      <c r="C16" s="19"/>
      <c r="D16" s="45" t="s">
        <v>22</v>
      </c>
      <c r="E16" s="46"/>
      <c r="F16" s="46"/>
      <c r="G16" s="47"/>
      <c r="H16" s="7"/>
      <c r="I16" s="29"/>
      <c r="J16" s="29"/>
      <c r="K16" s="17"/>
      <c r="L16" s="18"/>
      <c r="M16" s="18"/>
      <c r="N16" s="18"/>
    </row>
    <row r="17" spans="1:15" x14ac:dyDescent="0.3">
      <c r="A17" s="13"/>
      <c r="B17" s="13"/>
      <c r="C17" s="13"/>
      <c r="E17" s="16"/>
      <c r="F17" s="16"/>
      <c r="G17" s="16"/>
      <c r="K17" s="17"/>
      <c r="L17" s="18"/>
      <c r="M17" s="18"/>
      <c r="N17" s="18"/>
    </row>
    <row r="19" spans="1:15" s="23" customFormat="1" ht="111.75" customHeight="1" x14ac:dyDescent="0.3">
      <c r="A19" s="21" t="s">
        <v>27</v>
      </c>
      <c r="B19" s="21" t="s">
        <v>2</v>
      </c>
      <c r="C19" s="21" t="s">
        <v>19</v>
      </c>
      <c r="D19" s="21" t="s">
        <v>3</v>
      </c>
      <c r="E19" s="21" t="s">
        <v>23</v>
      </c>
      <c r="F19" s="22" t="s">
        <v>4</v>
      </c>
      <c r="G19" s="22" t="s">
        <v>25</v>
      </c>
      <c r="H19" s="22" t="s">
        <v>5</v>
      </c>
      <c r="I19" s="22" t="s">
        <v>31</v>
      </c>
      <c r="J19" s="22" t="s">
        <v>34</v>
      </c>
      <c r="K19" s="22" t="s">
        <v>6</v>
      </c>
      <c r="L19" s="22" t="s">
        <v>7</v>
      </c>
      <c r="M19" s="22" t="s">
        <v>8</v>
      </c>
      <c r="N19" s="22" t="s">
        <v>30</v>
      </c>
      <c r="O19" s="22" t="s">
        <v>9</v>
      </c>
    </row>
    <row r="20" spans="1:15" s="23" customFormat="1" ht="206.4" customHeight="1" x14ac:dyDescent="0.3">
      <c r="A20" s="31">
        <v>1</v>
      </c>
      <c r="B20" s="24" t="s">
        <v>44</v>
      </c>
      <c r="C20" s="32"/>
      <c r="D20" s="25">
        <v>5</v>
      </c>
      <c r="E20" s="33" t="s">
        <v>45</v>
      </c>
      <c r="F20" s="36"/>
      <c r="G20" s="28">
        <v>0</v>
      </c>
      <c r="H20" s="1">
        <f>+ROUND(F20*G20,0)</f>
        <v>0</v>
      </c>
      <c r="I20" s="28">
        <v>0</v>
      </c>
      <c r="J20" s="1">
        <f t="shared" ref="J20" si="0">ROUND(F20*I20,0)</f>
        <v>0</v>
      </c>
      <c r="K20" s="1">
        <f t="shared" ref="K20" si="1">ROUND(F20+H20+J20,0)</f>
        <v>0</v>
      </c>
      <c r="L20" s="1">
        <f t="shared" ref="L20" si="2">ROUND(F20*D20,0)</f>
        <v>0</v>
      </c>
      <c r="M20" s="1">
        <f t="shared" ref="M20" si="3">ROUND(L20*G20,0)</f>
        <v>0</v>
      </c>
      <c r="N20" s="1">
        <f t="shared" ref="N20" si="4">ROUND(L20*I20,0)</f>
        <v>0</v>
      </c>
      <c r="O20" s="2">
        <f t="shared" ref="O20" si="5">ROUND(L20+N20+M20,0)</f>
        <v>0</v>
      </c>
    </row>
    <row r="21" spans="1:15" s="23" customFormat="1" ht="306.60000000000002" customHeight="1" x14ac:dyDescent="0.3">
      <c r="A21" s="31">
        <v>2</v>
      </c>
      <c r="B21" s="24" t="s">
        <v>46</v>
      </c>
      <c r="C21" s="32"/>
      <c r="D21" s="25">
        <v>4</v>
      </c>
      <c r="E21" s="33" t="s">
        <v>45</v>
      </c>
      <c r="F21" s="36"/>
      <c r="G21" s="28">
        <v>0</v>
      </c>
      <c r="H21" s="1">
        <f t="shared" ref="H21" si="6">+ROUND(F21*G21,0)</f>
        <v>0</v>
      </c>
      <c r="I21" s="28">
        <v>0</v>
      </c>
      <c r="J21" s="1">
        <f t="shared" ref="J21" si="7">ROUND(F21*I21,0)</f>
        <v>0</v>
      </c>
      <c r="K21" s="1">
        <f t="shared" ref="K21" si="8">ROUND(F21+H21+J21,0)</f>
        <v>0</v>
      </c>
      <c r="L21" s="1">
        <f t="shared" ref="L21" si="9">ROUND(F21*D21,0)</f>
        <v>0</v>
      </c>
      <c r="M21" s="1">
        <f t="shared" ref="M21" si="10">ROUND(L21*G21,0)</f>
        <v>0</v>
      </c>
      <c r="N21" s="1">
        <f t="shared" ref="N21" si="11">ROUND(L21*I21,0)</f>
        <v>0</v>
      </c>
      <c r="O21" s="2">
        <f t="shared" ref="O21" si="12">ROUND(L21+N21+M21,0)</f>
        <v>0</v>
      </c>
    </row>
    <row r="22" spans="1:15" s="23" customFormat="1" ht="353.4" customHeight="1" x14ac:dyDescent="0.3">
      <c r="A22" s="31">
        <v>3</v>
      </c>
      <c r="B22" s="24" t="s">
        <v>47</v>
      </c>
      <c r="C22" s="32"/>
      <c r="D22" s="25">
        <v>2</v>
      </c>
      <c r="E22" s="33" t="s">
        <v>45</v>
      </c>
      <c r="F22" s="36"/>
      <c r="G22" s="28">
        <v>0</v>
      </c>
      <c r="H22" s="1">
        <f t="shared" ref="H22" si="13">+ROUND(F22*G22,0)</f>
        <v>0</v>
      </c>
      <c r="I22" s="28">
        <v>0</v>
      </c>
      <c r="J22" s="1">
        <f t="shared" ref="J22" si="14">ROUND(F22*I22,0)</f>
        <v>0</v>
      </c>
      <c r="K22" s="1">
        <f t="shared" ref="K22" si="15">ROUND(F22+H22+J22,0)</f>
        <v>0</v>
      </c>
      <c r="L22" s="1">
        <f t="shared" ref="L22" si="16">ROUND(F22*D22,0)</f>
        <v>0</v>
      </c>
      <c r="M22" s="1">
        <f t="shared" ref="M22" si="17">ROUND(L22*G22,0)</f>
        <v>0</v>
      </c>
      <c r="N22" s="1">
        <f t="shared" ref="N22" si="18">ROUND(L22*I22,0)</f>
        <v>0</v>
      </c>
      <c r="O22" s="2">
        <f t="shared" ref="O22" si="19">ROUND(L22+N22+M22,0)</f>
        <v>0</v>
      </c>
    </row>
    <row r="23" spans="1:15" s="23" customFormat="1" ht="42" customHeight="1" thickBot="1" x14ac:dyDescent="0.3">
      <c r="A23" s="19"/>
      <c r="B23" s="70"/>
      <c r="C23" s="70"/>
      <c r="D23" s="70"/>
      <c r="E23" s="70"/>
      <c r="F23" s="70"/>
      <c r="G23" s="70"/>
      <c r="H23" s="70"/>
      <c r="I23" s="70"/>
      <c r="J23" s="70"/>
      <c r="K23" s="70"/>
      <c r="L23" s="70"/>
      <c r="M23" s="71" t="s">
        <v>35</v>
      </c>
      <c r="N23" s="71"/>
      <c r="O23" s="30">
        <f>SUMIF(G:G,0%,L:L)</f>
        <v>0</v>
      </c>
    </row>
    <row r="24" spans="1:15" s="23" customFormat="1" ht="39" customHeight="1" thickBot="1" x14ac:dyDescent="0.3">
      <c r="A24" s="59" t="s">
        <v>24</v>
      </c>
      <c r="B24" s="60"/>
      <c r="C24" s="60"/>
      <c r="D24" s="60"/>
      <c r="E24" s="60"/>
      <c r="F24" s="60"/>
      <c r="G24" s="60"/>
      <c r="H24" s="60"/>
      <c r="I24" s="60"/>
      <c r="J24" s="60"/>
      <c r="K24" s="60"/>
      <c r="L24" s="60"/>
      <c r="M24" s="72" t="s">
        <v>10</v>
      </c>
      <c r="N24" s="72"/>
      <c r="O24" s="4">
        <f>SUMIF(G:G,5%,L:L)</f>
        <v>0</v>
      </c>
    </row>
    <row r="25" spans="1:15" s="23" customFormat="1" ht="30" customHeight="1" x14ac:dyDescent="0.25">
      <c r="A25" s="55" t="s">
        <v>42</v>
      </c>
      <c r="B25" s="56"/>
      <c r="C25" s="56"/>
      <c r="D25" s="56"/>
      <c r="E25" s="56"/>
      <c r="F25" s="56"/>
      <c r="G25" s="56"/>
      <c r="H25" s="56"/>
      <c r="I25" s="56"/>
      <c r="J25" s="56"/>
      <c r="K25" s="56"/>
      <c r="L25" s="57"/>
      <c r="M25" s="72" t="s">
        <v>11</v>
      </c>
      <c r="N25" s="72"/>
      <c r="O25" s="4">
        <f>SUMIF(G:G,19%,L:L)</f>
        <v>0</v>
      </c>
    </row>
    <row r="26" spans="1:15" s="23" customFormat="1" ht="30" customHeight="1" x14ac:dyDescent="0.25">
      <c r="A26" s="58"/>
      <c r="B26" s="58"/>
      <c r="C26" s="58"/>
      <c r="D26" s="58"/>
      <c r="E26" s="58"/>
      <c r="F26" s="58"/>
      <c r="G26" s="58"/>
      <c r="H26" s="58"/>
      <c r="I26" s="58"/>
      <c r="J26" s="58"/>
      <c r="K26" s="58"/>
      <c r="L26" s="58"/>
      <c r="M26" s="37" t="s">
        <v>7</v>
      </c>
      <c r="N26" s="38"/>
      <c r="O26" s="5">
        <f>SUM(O23:O25)</f>
        <v>0</v>
      </c>
    </row>
    <row r="27" spans="1:15" s="23" customFormat="1" ht="30" customHeight="1" x14ac:dyDescent="0.25">
      <c r="A27" s="58"/>
      <c r="B27" s="58"/>
      <c r="C27" s="58"/>
      <c r="D27" s="58"/>
      <c r="E27" s="58"/>
      <c r="F27" s="58"/>
      <c r="G27" s="58"/>
      <c r="H27" s="58"/>
      <c r="I27" s="58"/>
      <c r="J27" s="58"/>
      <c r="K27" s="58"/>
      <c r="L27" s="58"/>
      <c r="M27" s="73" t="s">
        <v>12</v>
      </c>
      <c r="N27" s="74"/>
      <c r="O27" s="6">
        <f>ROUND(O24*5%,0)</f>
        <v>0</v>
      </c>
    </row>
    <row r="28" spans="1:15" s="23" customFormat="1" ht="30" customHeight="1" x14ac:dyDescent="0.25">
      <c r="A28" s="58"/>
      <c r="B28" s="58"/>
      <c r="C28" s="58"/>
      <c r="D28" s="58"/>
      <c r="E28" s="58"/>
      <c r="F28" s="58"/>
      <c r="G28" s="58"/>
      <c r="H28" s="58"/>
      <c r="I28" s="58"/>
      <c r="J28" s="58"/>
      <c r="K28" s="58"/>
      <c r="L28" s="58"/>
      <c r="M28" s="73" t="s">
        <v>13</v>
      </c>
      <c r="N28" s="74"/>
      <c r="O28" s="4">
        <f>ROUND(O25*19%,0)</f>
        <v>0</v>
      </c>
    </row>
    <row r="29" spans="1:15" s="23" customFormat="1" ht="30" customHeight="1" x14ac:dyDescent="0.25">
      <c r="A29" s="58"/>
      <c r="B29" s="58"/>
      <c r="C29" s="58"/>
      <c r="D29" s="58"/>
      <c r="E29" s="58"/>
      <c r="F29" s="58"/>
      <c r="G29" s="58"/>
      <c r="H29" s="58"/>
      <c r="I29" s="58"/>
      <c r="J29" s="58"/>
      <c r="K29" s="58"/>
      <c r="L29" s="58"/>
      <c r="M29" s="37" t="s">
        <v>14</v>
      </c>
      <c r="N29" s="38"/>
      <c r="O29" s="5">
        <f>SUM(O27:O28)</f>
        <v>0</v>
      </c>
    </row>
    <row r="30" spans="1:15" s="23" customFormat="1" ht="30" customHeight="1" x14ac:dyDescent="0.25">
      <c r="A30" s="58"/>
      <c r="B30" s="58"/>
      <c r="C30" s="58"/>
      <c r="D30" s="58"/>
      <c r="E30" s="58"/>
      <c r="F30" s="58"/>
      <c r="G30" s="58"/>
      <c r="H30" s="58"/>
      <c r="I30" s="58"/>
      <c r="J30" s="58"/>
      <c r="K30" s="58"/>
      <c r="L30" s="58"/>
      <c r="M30" s="41" t="s">
        <v>33</v>
      </c>
      <c r="N30" s="42"/>
      <c r="O30" s="4">
        <f>SUMIF(I:I,8%,N:N)</f>
        <v>0</v>
      </c>
    </row>
    <row r="31" spans="1:15" s="23" customFormat="1" ht="37.5" customHeight="1" x14ac:dyDescent="0.25">
      <c r="A31" s="58"/>
      <c r="B31" s="58"/>
      <c r="C31" s="58"/>
      <c r="D31" s="58"/>
      <c r="E31" s="58"/>
      <c r="F31" s="58"/>
      <c r="G31" s="58"/>
      <c r="H31" s="58"/>
      <c r="I31" s="58"/>
      <c r="J31" s="58"/>
      <c r="K31" s="58"/>
      <c r="L31" s="58"/>
      <c r="M31" s="39" t="s">
        <v>32</v>
      </c>
      <c r="N31" s="40"/>
      <c r="O31" s="5">
        <f>SUM(O30)</f>
        <v>0</v>
      </c>
    </row>
    <row r="32" spans="1:15" s="23" customFormat="1" ht="44.25" customHeight="1" x14ac:dyDescent="0.25">
      <c r="A32" s="58"/>
      <c r="B32" s="58"/>
      <c r="C32" s="58"/>
      <c r="D32" s="58"/>
      <c r="E32" s="58"/>
      <c r="F32" s="58"/>
      <c r="G32" s="58"/>
      <c r="H32" s="58"/>
      <c r="I32" s="58"/>
      <c r="J32" s="58"/>
      <c r="K32" s="58"/>
      <c r="L32" s="58"/>
      <c r="M32" s="39" t="s">
        <v>15</v>
      </c>
      <c r="N32" s="40"/>
      <c r="O32" s="5">
        <f>+O26+O29+O31</f>
        <v>0</v>
      </c>
    </row>
    <row r="35" spans="1:9" x14ac:dyDescent="0.3">
      <c r="B35" s="35"/>
      <c r="C35" s="35"/>
    </row>
    <row r="36" spans="1:9" x14ac:dyDescent="0.3">
      <c r="B36" s="68"/>
      <c r="C36" s="68"/>
    </row>
    <row r="37" spans="1:9" ht="15" thickBot="1" x14ac:dyDescent="0.35">
      <c r="B37" s="69"/>
      <c r="C37" s="69"/>
    </row>
    <row r="38" spans="1:9" x14ac:dyDescent="0.3">
      <c r="B38" s="62" t="s">
        <v>20</v>
      </c>
      <c r="C38" s="62"/>
    </row>
    <row r="40" spans="1:9" x14ac:dyDescent="0.3">
      <c r="A40" s="26" t="s">
        <v>43</v>
      </c>
    </row>
    <row r="41" spans="1:9" x14ac:dyDescent="0.3">
      <c r="I41" s="34"/>
    </row>
  </sheetData>
  <sheetProtection algorithmName="SHA-512" hashValue="xQdcNBgajImLSdTjWb0WiI2aOYN/izk885IIzKi3PbmbvxXvtuGiviQxLYP3OAOz7oJFY8f7ddK1jeVqmDfK1A==" saltValue="KTzPDuEep4tXVAK8X3Tfgg==" spinCount="100000" sheet="1" selectLockedCells="1"/>
  <mergeCells count="30">
    <mergeCell ref="A25:L32"/>
    <mergeCell ref="A24:L24"/>
    <mergeCell ref="A10:B10"/>
    <mergeCell ref="B38:C38"/>
    <mergeCell ref="D14:G14"/>
    <mergeCell ref="D16:G16"/>
    <mergeCell ref="F10:G10"/>
    <mergeCell ref="L10:N10"/>
    <mergeCell ref="B36:C37"/>
    <mergeCell ref="B23:L23"/>
    <mergeCell ref="M23:N23"/>
    <mergeCell ref="M24:N24"/>
    <mergeCell ref="M25:N25"/>
    <mergeCell ref="M26:N26"/>
    <mergeCell ref="M27:N27"/>
    <mergeCell ref="M28:N28"/>
    <mergeCell ref="A2:A5"/>
    <mergeCell ref="D12:G12"/>
    <mergeCell ref="A12:B16"/>
    <mergeCell ref="B2:M2"/>
    <mergeCell ref="B3:M3"/>
    <mergeCell ref="B4:M5"/>
    <mergeCell ref="M29:N29"/>
    <mergeCell ref="M32:N32"/>
    <mergeCell ref="M30:N30"/>
    <mergeCell ref="M31:N31"/>
    <mergeCell ref="N2:O2"/>
    <mergeCell ref="N3:O3"/>
    <mergeCell ref="N4:O4"/>
    <mergeCell ref="N5:O5"/>
  </mergeCells>
  <dataValidations count="1">
    <dataValidation type="whole" allowBlank="1" showInputMessage="1" showErrorMessage="1" sqref="F20:F22">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G20:G22</xm:sqref>
        </x14:dataValidation>
        <x14:dataValidation type="list" allowBlank="1" showInputMessage="1" showErrorMessage="1">
          <x14:formula1>
            <xm:f>Hoja2!$F$7:$F$8</xm:f>
          </x14:formula1>
          <xm:sqref>I20:I22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4.4" x14ac:dyDescent="0.3"/>
  <sheetData>
    <row r="7" spans="4:6" x14ac:dyDescent="0.3">
      <c r="D7" s="3">
        <v>0</v>
      </c>
      <c r="F7" s="27">
        <v>0.08</v>
      </c>
    </row>
    <row r="8" spans="4:6" x14ac:dyDescent="0.3">
      <c r="D8" s="3">
        <v>0.05</v>
      </c>
      <c r="F8" s="3">
        <v>0</v>
      </c>
    </row>
    <row r="9" spans="4:6" x14ac:dyDescent="0.3">
      <c r="D9" s="3">
        <v>0.19</v>
      </c>
    </row>
    <row r="10" spans="4:6" x14ac:dyDescent="0.3">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564083AE-2A34-40CD-86CF-CD8A8FEF5E61}">
  <ds:schemaRefs>
    <ds:schemaRef ds:uri="http://schemas.openxmlformats.org/package/2006/metadata/core-properties"/>
    <ds:schemaRef ds:uri="http://schemas.microsoft.com/office/infopath/2007/PartnerControls"/>
    <ds:schemaRef ds:uri="http://www.w3.org/XML/1998/namespace"/>
    <ds:schemaRef ds:uri="http://purl.org/dc/terms/"/>
    <ds:schemaRef ds:uri="http://purl.org/dc/dcmitype/"/>
    <ds:schemaRef ds:uri="http://schemas.microsoft.com/office/2006/documentManagement/types"/>
    <ds:schemaRef ds:uri="http://purl.org/dc/elements/1.1/"/>
    <ds:schemaRef ds:uri="f77f2dd4-ab50-435b-ab4d-6167261064db"/>
    <ds:schemaRef ds:uri="8e2a4ddb-55b4-4487-b2cb-514bc0fbe095"/>
    <ds:schemaRef ds:uri="http://schemas.microsoft.com/office/2006/metadata/properties"/>
  </ds:schemaRefs>
</ds:datastoreItem>
</file>

<file path=customXml/itemProps3.xml><?xml version="1.0" encoding="utf-8"?>
<ds:datastoreItem xmlns:ds="http://schemas.openxmlformats.org/officeDocument/2006/customXml" ds:itemID="{09AC5042-AFA7-45C9-8A58-5EC7969F68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ANDRES FELIPE SARMIENTO RINCON</cp:lastModifiedBy>
  <cp:lastPrinted>2022-01-27T18:55:46Z</cp:lastPrinted>
  <dcterms:created xsi:type="dcterms:W3CDTF">2017-04-28T13:22:52Z</dcterms:created>
  <dcterms:modified xsi:type="dcterms:W3CDTF">2022-11-28T17:35:47Z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