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apmora_ucundinamarca_edu_co/Documents/2022/F-CD-352 CONSULTORÍA PLAN DE ORDENAMIENTO- CALIDAD/PUBLICACIÓN/"/>
    </mc:Choice>
  </mc:AlternateContent>
  <xr:revisionPtr revIDLastSave="290" documentId="8_{A2FB0E5F-75CD-42D5-841B-588E7552C16D}" xr6:coauthVersionLast="47" xr6:coauthVersionMax="47" xr10:uidLastSave="{C9AC819C-EBFD-42BD-AF6E-F14703205B9A}"/>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1" l="1"/>
  <c r="J24" i="1"/>
  <c r="H24" i="1"/>
  <c r="L23" i="1"/>
  <c r="N23" i="1" s="1"/>
  <c r="J23" i="1"/>
  <c r="H23" i="1"/>
  <c r="L22" i="1"/>
  <c r="J22" i="1"/>
  <c r="H22" i="1"/>
  <c r="K22" i="1" s="1"/>
  <c r="L21" i="1"/>
  <c r="J21" i="1"/>
  <c r="H21" i="1"/>
  <c r="K21" i="1" s="1"/>
  <c r="H20" i="1"/>
  <c r="J20" i="1"/>
  <c r="L20" i="1"/>
  <c r="M20" i="1" s="1"/>
  <c r="O26" i="1"/>
  <c r="O29" i="1" s="1"/>
  <c r="K23" i="1" l="1"/>
  <c r="K24" i="1"/>
  <c r="M24" i="1"/>
  <c r="N24" i="1"/>
  <c r="M23" i="1"/>
  <c r="O23" i="1" s="1"/>
  <c r="N22" i="1"/>
  <c r="M22" i="1"/>
  <c r="M21" i="1"/>
  <c r="N21" i="1"/>
  <c r="O21" i="1" s="1"/>
  <c r="N20" i="1"/>
  <c r="O20" i="1" s="1"/>
  <c r="K20" i="1"/>
  <c r="O32" i="1"/>
  <c r="O25" i="1"/>
  <c r="O24" i="1" l="1"/>
  <c r="O22" i="1"/>
  <c r="O33" i="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<sst xmlns="http://schemas.openxmlformats.org/spreadsheetml/2006/main" count="55" uniqueCount="50">
  <si>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</si>
  <si>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</si>
  <si>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</si>
  <si>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</si>
  <si>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</si>
  <si>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</si>
  <si>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</si>
  <si>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</si>
  <si>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</si>
  <si>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</si>
  <si>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</si>
  <si>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</si>
  <si>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</si>
  <si>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</si>
  <si>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</si>
  <si>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</si>
  <si>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</si>
  <si>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</si>
  <si>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</si>
  <si>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</si>
  <si>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</si>
  <si>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</si>
  <si>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</si>
  <si>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</si>
  <si>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</si>
  <si>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</si>
  <si>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</si>
  <si>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</si>
  <si>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</si>
  <si>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</si>
  <si>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</si>
  <si>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</si>
  <si>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</si>
  <si>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</si>
  <si>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</si>
  <si>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</si>
  <si>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</si>
  <si>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</si>
  <si>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</si>
  <si>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</si>
  <si>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</si>
  <si>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</si>
  <si>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</si>
  <si>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CANTIDAD
 </t>
  </si>
  <si>
    <t>UNIDAD</t>
  </si>
  <si>
    <r>
      <t xml:space="preserve">Documento tecnico </t>
    </r>
    <r>
      <rPr>
        <i/>
        <sz val="10"/>
        <color theme="1"/>
        <rFont val="Arial"/>
        <family val="2"/>
      </rPr>
      <t>"Plan de ordenamiento fisisco Universitario
de la Universidad de Cundinamarca"</t>
    </r>
    <r>
      <rPr>
        <sz val="10"/>
        <color theme="1"/>
        <rFont val="Arial"/>
        <family val="2"/>
      </rPr>
      <t xml:space="preserve"> .
</t>
    </r>
    <r>
      <rPr>
        <b/>
        <sz val="10"/>
        <color theme="1"/>
        <rFont val="Arial"/>
        <family val="2"/>
      </rPr>
      <t>(VER ESPECIFICACIONES TECNICAS DETALLADAS).</t>
    </r>
  </si>
  <si>
    <t>Caracterizacion climatica y estrategias bioclimaticas.</t>
  </si>
  <si>
    <t>Proyecto urbano sostenible de los predios de la universidad de
cundinamarca acorde a ñas caracteristicas.</t>
  </si>
  <si>
    <t>Memoria urbanistica y visualizacion 3D.</t>
  </si>
  <si>
    <t>Acompañamiento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</si>
</sst>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9" zoomScale="70" zoomScaleNormal="70" zoomScaleSheetLayoutView="70" zoomScalePageLayoutView="55" workbookViewId="0">
      <selection activeCell="B38" sqref="B38:C39"/>
    </sheetView>
  </sheetViews>
  <sheetFormatPr baseColWidth="10" defaultColWidth="11.42578125" defaultRowHeight="15" x14ac:dyDescent="0.25"/>
  <cols>
    <col min="1" max="1" width="13.28515625" style="8" customWidth="1"/>
    <col min="2" max="2" width="58"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36</v>
      </c>
      <c r="O2" s="73"/>
    </row>
    <row r="3" spans="1:15" ht="15.75" customHeight="1" x14ac:dyDescent="0.25">
      <c r="A3" s="61"/>
      <c r="B3" s="68" t="s">
        <v>1</v>
      </c>
      <c r="C3" s="68"/>
      <c r="D3" s="68"/>
      <c r="E3" s="68"/>
      <c r="F3" s="68"/>
      <c r="G3" s="68"/>
      <c r="H3" s="68"/>
      <c r="I3" s="68"/>
      <c r="J3" s="68"/>
      <c r="K3" s="68"/>
      <c r="L3" s="68"/>
      <c r="M3" s="68"/>
      <c r="N3" s="73" t="s">
        <v>39</v>
      </c>
      <c r="O3" s="73"/>
    </row>
    <row r="4" spans="1:15" ht="16.5" customHeight="1" x14ac:dyDescent="0.25">
      <c r="A4" s="61"/>
      <c r="B4" s="68" t="s">
        <v>35</v>
      </c>
      <c r="C4" s="68"/>
      <c r="D4" s="68"/>
      <c r="E4" s="68"/>
      <c r="F4" s="68"/>
      <c r="G4" s="68"/>
      <c r="H4" s="68"/>
      <c r="I4" s="68"/>
      <c r="J4" s="68"/>
      <c r="K4" s="68"/>
      <c r="L4" s="68"/>
      <c r="M4" s="68"/>
      <c r="N4" s="73" t="s">
        <v>40</v>
      </c>
      <c r="O4" s="73"/>
    </row>
    <row r="5" spans="1:15" ht="15" customHeight="1" x14ac:dyDescent="0.25">
      <c r="A5" s="61"/>
      <c r="B5" s="68"/>
      <c r="C5" s="68"/>
      <c r="D5" s="68"/>
      <c r="E5" s="68"/>
      <c r="F5" s="68"/>
      <c r="G5" s="68"/>
      <c r="H5" s="68"/>
      <c r="I5" s="68"/>
      <c r="J5" s="68"/>
      <c r="K5" s="68"/>
      <c r="L5" s="68"/>
      <c r="M5" s="68"/>
      <c r="N5" s="73" t="s">
        <v>37</v>
      </c>
      <c r="O5" s="73"/>
    </row>
    <row r="7" spans="1:15" x14ac:dyDescent="0.25">
      <c r="A7" s="11" t="s">
        <v>38</v>
      </c>
    </row>
    <row r="8" spans="1:15" x14ac:dyDescent="0.25">
      <c r="A8" s="11"/>
    </row>
    <row r="9" spans="1:15" x14ac:dyDescent="0.25">
      <c r="A9" s="12" t="s">
        <v>28</v>
      </c>
    </row>
    <row r="10" spans="1:15" ht="25.5" customHeight="1" x14ac:dyDescent="0.25">
      <c r="A10" s="42" t="s">
        <v>27</v>
      </c>
      <c r="B10" s="42"/>
      <c r="C10" s="13"/>
      <c r="E10" s="14" t="s">
        <v>20</v>
      </c>
      <c r="F10" s="47"/>
      <c r="G10" s="48"/>
      <c r="K10" s="15" t="s">
        <v>15</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25</v>
      </c>
      <c r="B12" s="63"/>
      <c r="C12" s="19"/>
      <c r="D12" s="44" t="s">
        <v>16</v>
      </c>
      <c r="E12" s="45"/>
      <c r="F12" s="45"/>
      <c r="G12" s="46"/>
      <c r="H12" s="7"/>
      <c r="I12" s="34"/>
      <c r="J12" s="34"/>
      <c r="K12" s="17"/>
    </row>
    <row r="13" spans="1:15" ht="15.75" thickBot="1" x14ac:dyDescent="0.3">
      <c r="A13" s="64"/>
      <c r="B13" s="65"/>
      <c r="C13" s="19"/>
      <c r="D13" s="18"/>
      <c r="E13" s="16"/>
      <c r="F13" s="16"/>
      <c r="G13" s="16"/>
      <c r="K13" s="17"/>
    </row>
    <row r="14" spans="1:15" ht="30" customHeight="1" thickBot="1" x14ac:dyDescent="0.3">
      <c r="A14" s="64"/>
      <c r="B14" s="65"/>
      <c r="C14" s="19"/>
      <c r="D14" s="44" t="s">
        <v>17</v>
      </c>
      <c r="E14" s="45"/>
      <c r="F14" s="45"/>
      <c r="G14" s="46"/>
      <c r="H14" s="7"/>
      <c r="I14" s="34"/>
      <c r="J14" s="34"/>
      <c r="K14" s="17"/>
    </row>
    <row r="15" spans="1:15" ht="18.75" customHeight="1" thickBot="1" x14ac:dyDescent="0.3">
      <c r="A15" s="64"/>
      <c r="B15" s="65"/>
      <c r="C15" s="19"/>
      <c r="E15" s="16"/>
      <c r="F15" s="16"/>
      <c r="G15" s="16"/>
      <c r="K15" s="17"/>
    </row>
    <row r="16" spans="1:15" ht="24" customHeight="1" thickBot="1" x14ac:dyDescent="0.3">
      <c r="A16" s="66"/>
      <c r="B16" s="67"/>
      <c r="C16" s="19"/>
      <c r="D16" s="44" t="s">
        <v>21</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26</v>
      </c>
      <c r="B19" s="20" t="s">
        <v>2</v>
      </c>
      <c r="C19" s="20" t="s">
        <v>18</v>
      </c>
      <c r="D19" s="20" t="s">
        <v>43</v>
      </c>
      <c r="E19" s="20" t="s">
        <v>22</v>
      </c>
      <c r="F19" s="21" t="s">
        <v>3</v>
      </c>
      <c r="G19" s="21" t="s">
        <v>24</v>
      </c>
      <c r="H19" s="21" t="s">
        <v>4</v>
      </c>
      <c r="I19" s="21" t="s">
        <v>30</v>
      </c>
      <c r="J19" s="21" t="s">
        <v>33</v>
      </c>
      <c r="K19" s="21" t="s">
        <v>5</v>
      </c>
      <c r="L19" s="21" t="s">
        <v>6</v>
      </c>
      <c r="M19" s="21" t="s">
        <v>7</v>
      </c>
      <c r="N19" s="21" t="s">
        <v>29</v>
      </c>
      <c r="O19" s="21" t="s">
        <v>8</v>
      </c>
    </row>
    <row r="20" spans="1:15" s="22" customFormat="1" ht="72.75" customHeight="1" x14ac:dyDescent="0.25">
      <c r="A20" s="29">
        <v>1</v>
      </c>
      <c r="B20" s="23" t="s">
        <v>45</v>
      </c>
      <c r="C20" s="30"/>
      <c r="D20" s="24">
        <v>1</v>
      </c>
      <c r="E20" s="31" t="s">
        <v>44</v>
      </c>
      <c r="F20" s="32"/>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32.25" customHeight="1" x14ac:dyDescent="0.25">
      <c r="A21" s="29">
        <v>2</v>
      </c>
      <c r="B21" s="23" t="s">
        <v>46</v>
      </c>
      <c r="C21" s="30"/>
      <c r="D21" s="24">
        <v>1</v>
      </c>
      <c r="E21" s="31" t="s">
        <v>44</v>
      </c>
      <c r="F21" s="32"/>
      <c r="G21" s="27">
        <v>0</v>
      </c>
      <c r="H21" s="1">
        <f t="shared" ref="H21:H24" si="7">+ROUND(F21*G21,0)</f>
        <v>0</v>
      </c>
      <c r="I21" s="27">
        <v>0</v>
      </c>
      <c r="J21" s="1">
        <f t="shared" ref="J21:J24" si="8">ROUND(F21*I21,0)</f>
        <v>0</v>
      </c>
      <c r="K21" s="1">
        <f t="shared" ref="K21:K24" si="9">ROUND(F21+H21+J21,0)</f>
        <v>0</v>
      </c>
      <c r="L21" s="1">
        <f t="shared" ref="L21:L24" si="10">ROUND(F21*D21,0)</f>
        <v>0</v>
      </c>
      <c r="M21" s="1">
        <f t="shared" ref="M21:M24" si="11">ROUND(L21*G21,0)</f>
        <v>0</v>
      </c>
      <c r="N21" s="1">
        <f t="shared" ref="N21:N24" si="12">ROUND(L21*I21,0)</f>
        <v>0</v>
      </c>
      <c r="O21" s="2">
        <f t="shared" ref="O21:O24" si="13">ROUND(L21+N21+M21,0)</f>
        <v>0</v>
      </c>
    </row>
    <row r="22" spans="1:15" s="22" customFormat="1" ht="47.25" customHeight="1" x14ac:dyDescent="0.25">
      <c r="A22" s="29">
        <v>3</v>
      </c>
      <c r="B22" s="23" t="s">
        <v>47</v>
      </c>
      <c r="C22" s="30"/>
      <c r="D22" s="24">
        <v>1</v>
      </c>
      <c r="E22" s="31" t="s">
        <v>44</v>
      </c>
      <c r="F22" s="32"/>
      <c r="G22" s="27">
        <v>0</v>
      </c>
      <c r="H22" s="1">
        <f t="shared" si="7"/>
        <v>0</v>
      </c>
      <c r="I22" s="27">
        <v>0</v>
      </c>
      <c r="J22" s="1">
        <f t="shared" si="8"/>
        <v>0</v>
      </c>
      <c r="K22" s="1">
        <f t="shared" si="9"/>
        <v>0</v>
      </c>
      <c r="L22" s="1">
        <f t="shared" si="10"/>
        <v>0</v>
      </c>
      <c r="M22" s="1">
        <f t="shared" si="11"/>
        <v>0</v>
      </c>
      <c r="N22" s="1">
        <f t="shared" si="12"/>
        <v>0</v>
      </c>
      <c r="O22" s="2">
        <f t="shared" si="13"/>
        <v>0</v>
      </c>
    </row>
    <row r="23" spans="1:15" s="22" customFormat="1" ht="44.25" customHeight="1" x14ac:dyDescent="0.25">
      <c r="A23" s="29">
        <v>4</v>
      </c>
      <c r="B23" s="23" t="s">
        <v>48</v>
      </c>
      <c r="C23" s="30"/>
      <c r="D23" s="24">
        <v>1</v>
      </c>
      <c r="E23" s="31" t="s">
        <v>44</v>
      </c>
      <c r="F23" s="32"/>
      <c r="G23" s="27">
        <v>0</v>
      </c>
      <c r="H23" s="1">
        <f t="shared" si="7"/>
        <v>0</v>
      </c>
      <c r="I23" s="27">
        <v>0</v>
      </c>
      <c r="J23" s="1">
        <f t="shared" si="8"/>
        <v>0</v>
      </c>
      <c r="K23" s="1">
        <f t="shared" si="9"/>
        <v>0</v>
      </c>
      <c r="L23" s="1">
        <f t="shared" si="10"/>
        <v>0</v>
      </c>
      <c r="M23" s="1">
        <f t="shared" si="11"/>
        <v>0</v>
      </c>
      <c r="N23" s="1">
        <f t="shared" si="12"/>
        <v>0</v>
      </c>
      <c r="O23" s="2">
        <f t="shared" si="13"/>
        <v>0</v>
      </c>
    </row>
    <row r="24" spans="1:15" s="22" customFormat="1" ht="33.75" customHeight="1" x14ac:dyDescent="0.25">
      <c r="A24" s="29">
        <v>5</v>
      </c>
      <c r="B24" s="23" t="s">
        <v>49</v>
      </c>
      <c r="C24" s="30"/>
      <c r="D24" s="24">
        <v>1</v>
      </c>
      <c r="E24" s="31" t="s">
        <v>44</v>
      </c>
      <c r="F24" s="32"/>
      <c r="G24" s="27">
        <v>0</v>
      </c>
      <c r="H24" s="1">
        <f t="shared" si="7"/>
        <v>0</v>
      </c>
      <c r="I24" s="27">
        <v>0</v>
      </c>
      <c r="J24" s="1">
        <f t="shared" si="8"/>
        <v>0</v>
      </c>
      <c r="K24" s="1">
        <f t="shared" si="9"/>
        <v>0</v>
      </c>
      <c r="L24" s="1">
        <f t="shared" si="10"/>
        <v>0</v>
      </c>
      <c r="M24" s="1">
        <f t="shared" si="11"/>
        <v>0</v>
      </c>
      <c r="N24" s="1">
        <f t="shared" si="12"/>
        <v>0</v>
      </c>
      <c r="O24" s="2">
        <f t="shared" si="13"/>
        <v>0</v>
      </c>
    </row>
    <row r="25" spans="1:15" s="22" customFormat="1" ht="42" customHeight="1" thickBot="1" x14ac:dyDescent="0.25">
      <c r="A25" s="19"/>
      <c r="B25" s="54"/>
      <c r="C25" s="54"/>
      <c r="D25" s="54"/>
      <c r="E25" s="54"/>
      <c r="F25" s="54"/>
      <c r="G25" s="54"/>
      <c r="H25" s="54"/>
      <c r="I25" s="54"/>
      <c r="J25" s="54"/>
      <c r="K25" s="54"/>
      <c r="L25" s="54"/>
      <c r="M25" s="55" t="s">
        <v>34</v>
      </c>
      <c r="N25" s="55"/>
      <c r="O25" s="28">
        <f>SUMIF(G:G,0%,L:L)</f>
        <v>0</v>
      </c>
    </row>
    <row r="26" spans="1:15" s="22" customFormat="1" ht="39" customHeight="1" thickBot="1" x14ac:dyDescent="0.25">
      <c r="A26" s="40" t="s">
        <v>23</v>
      </c>
      <c r="B26" s="41"/>
      <c r="C26" s="41"/>
      <c r="D26" s="41"/>
      <c r="E26" s="41"/>
      <c r="F26" s="41"/>
      <c r="G26" s="41"/>
      <c r="H26" s="41"/>
      <c r="I26" s="41"/>
      <c r="J26" s="41"/>
      <c r="K26" s="41"/>
      <c r="L26" s="41"/>
      <c r="M26" s="56" t="s">
        <v>9</v>
      </c>
      <c r="N26" s="56"/>
      <c r="O26" s="4">
        <f>SUMIF(G:G,5%,L:L)</f>
        <v>0</v>
      </c>
    </row>
    <row r="27" spans="1:15" s="22" customFormat="1" ht="30" customHeight="1" x14ac:dyDescent="0.2">
      <c r="A27" s="36" t="s">
        <v>41</v>
      </c>
      <c r="B27" s="37"/>
      <c r="C27" s="37"/>
      <c r="D27" s="37"/>
      <c r="E27" s="37"/>
      <c r="F27" s="37"/>
      <c r="G27" s="37"/>
      <c r="H27" s="37"/>
      <c r="I27" s="37"/>
      <c r="J27" s="37"/>
      <c r="K27" s="37"/>
      <c r="L27" s="38"/>
      <c r="M27" s="56" t="s">
        <v>10</v>
      </c>
      <c r="N27" s="56"/>
      <c r="O27" s="4">
        <f>SUMIF(G:G,19%,L:L)</f>
        <v>0</v>
      </c>
    </row>
    <row r="28" spans="1:15" s="22" customFormat="1" ht="30" customHeight="1" x14ac:dyDescent="0.2">
      <c r="A28" s="39"/>
      <c r="B28" s="39"/>
      <c r="C28" s="39"/>
      <c r="D28" s="39"/>
      <c r="E28" s="39"/>
      <c r="F28" s="39"/>
      <c r="G28" s="39"/>
      <c r="H28" s="39"/>
      <c r="I28" s="39"/>
      <c r="J28" s="39"/>
      <c r="K28" s="39"/>
      <c r="L28" s="39"/>
      <c r="M28" s="57" t="s">
        <v>6</v>
      </c>
      <c r="N28" s="58"/>
      <c r="O28" s="5">
        <f>SUM(O25:O27)</f>
        <v>0</v>
      </c>
    </row>
    <row r="29" spans="1:15" s="22" customFormat="1" ht="30" customHeight="1" x14ac:dyDescent="0.2">
      <c r="A29" s="39"/>
      <c r="B29" s="39"/>
      <c r="C29" s="39"/>
      <c r="D29" s="39"/>
      <c r="E29" s="39"/>
      <c r="F29" s="39"/>
      <c r="G29" s="39"/>
      <c r="H29" s="39"/>
      <c r="I29" s="39"/>
      <c r="J29" s="39"/>
      <c r="K29" s="39"/>
      <c r="L29" s="39"/>
      <c r="M29" s="59" t="s">
        <v>11</v>
      </c>
      <c r="N29" s="60"/>
      <c r="O29" s="6">
        <f>ROUND(O26*5%,0)</f>
        <v>0</v>
      </c>
    </row>
    <row r="30" spans="1:15" s="22" customFormat="1" ht="30" customHeight="1" x14ac:dyDescent="0.2">
      <c r="A30" s="39"/>
      <c r="B30" s="39"/>
      <c r="C30" s="39"/>
      <c r="D30" s="39"/>
      <c r="E30" s="39"/>
      <c r="F30" s="39"/>
      <c r="G30" s="39"/>
      <c r="H30" s="39"/>
      <c r="I30" s="39"/>
      <c r="J30" s="39"/>
      <c r="K30" s="39"/>
      <c r="L30" s="39"/>
      <c r="M30" s="59" t="s">
        <v>12</v>
      </c>
      <c r="N30" s="60"/>
      <c r="O30" s="4">
        <f>ROUND(O27*19%,0)</f>
        <v>0</v>
      </c>
    </row>
    <row r="31" spans="1:15" s="22" customFormat="1" ht="30" customHeight="1" x14ac:dyDescent="0.2">
      <c r="A31" s="39"/>
      <c r="B31" s="39"/>
      <c r="C31" s="39"/>
      <c r="D31" s="39"/>
      <c r="E31" s="39"/>
      <c r="F31" s="39"/>
      <c r="G31" s="39"/>
      <c r="H31" s="39"/>
      <c r="I31" s="39"/>
      <c r="J31" s="39"/>
      <c r="K31" s="39"/>
      <c r="L31" s="39"/>
      <c r="M31" s="57" t="s">
        <v>13</v>
      </c>
      <c r="N31" s="58"/>
      <c r="O31" s="5">
        <f>SUM(O29:O30)</f>
        <v>0</v>
      </c>
    </row>
    <row r="32" spans="1:15" s="22" customFormat="1" ht="30" customHeight="1" x14ac:dyDescent="0.2">
      <c r="A32" s="39"/>
      <c r="B32" s="39"/>
      <c r="C32" s="39"/>
      <c r="D32" s="39"/>
      <c r="E32" s="39"/>
      <c r="F32" s="39"/>
      <c r="G32" s="39"/>
      <c r="H32" s="39"/>
      <c r="I32" s="39"/>
      <c r="J32" s="39"/>
      <c r="K32" s="39"/>
      <c r="L32" s="39"/>
      <c r="M32" s="71" t="s">
        <v>32</v>
      </c>
      <c r="N32" s="72"/>
      <c r="O32" s="4">
        <f>SUMIF(I:I,8%,N:N)</f>
        <v>0</v>
      </c>
    </row>
    <row r="33" spans="1:15" s="22" customFormat="1" ht="37.5" customHeight="1" x14ac:dyDescent="0.2">
      <c r="A33" s="39"/>
      <c r="B33" s="39"/>
      <c r="C33" s="39"/>
      <c r="D33" s="39"/>
      <c r="E33" s="39"/>
      <c r="F33" s="39"/>
      <c r="G33" s="39"/>
      <c r="H33" s="39"/>
      <c r="I33" s="39"/>
      <c r="J33" s="39"/>
      <c r="K33" s="39"/>
      <c r="L33" s="39"/>
      <c r="M33" s="69" t="s">
        <v>31</v>
      </c>
      <c r="N33" s="70"/>
      <c r="O33" s="5">
        <f>SUM(O32)</f>
        <v>0</v>
      </c>
    </row>
    <row r="34" spans="1:15" s="22" customFormat="1" ht="44.25" customHeight="1" x14ac:dyDescent="0.2">
      <c r="A34" s="39"/>
      <c r="B34" s="39"/>
      <c r="C34" s="39"/>
      <c r="D34" s="39"/>
      <c r="E34" s="39"/>
      <c r="F34" s="39"/>
      <c r="G34" s="39"/>
      <c r="H34" s="39"/>
      <c r="I34" s="39"/>
      <c r="J34" s="39"/>
      <c r="K34" s="39"/>
      <c r="L34" s="39"/>
      <c r="M34" s="69" t="s">
        <v>14</v>
      </c>
      <c r="N34" s="70"/>
      <c r="O34" s="5">
        <f>+O28+O31+O33</f>
        <v>0</v>
      </c>
    </row>
    <row r="37" spans="1:15" x14ac:dyDescent="0.25">
      <c r="B37" s="35"/>
      <c r="C37" s="35"/>
    </row>
    <row r="38" spans="1:15" x14ac:dyDescent="0.25">
      <c r="B38" s="52"/>
      <c r="C38" s="52"/>
    </row>
    <row r="39" spans="1:15" ht="15.75" thickBot="1" x14ac:dyDescent="0.3">
      <c r="B39" s="53"/>
      <c r="C39" s="53"/>
    </row>
    <row r="40" spans="1:15" x14ac:dyDescent="0.25">
      <c r="B40" s="43" t="s">
        <v>19</v>
      </c>
      <c r="C40" s="43"/>
    </row>
    <row r="42" spans="1:15" x14ac:dyDescent="0.25">
      <c r="A42" s="25" t="s">
        <v>42</v>
      </c>
    </row>
    <row r="43" spans="1:15" x14ac:dyDescent="0.25">
      <c r="I43" s="33"/>
    </row>
  </sheetData>
  <sheetProtection algorithmName="SHA-512" hashValue="uYjQHeD7YNBUbHyfoK0BWvboUAz+sQI5wqRWe4R40f7dlEiAVjHQU15CT8aCMX2f1+XG1jjbWD7mRjfydkP8vQ==" saltValue="QedptQJOjrR2lgOz3uRsNQ==" spinCount="100000" sheet="1" scenarios="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2022-12-05T20:29:38Z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