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337 PRENDAS DE VESTIR BIENESTAR/DOCUMENTOS A PUBLICAR/"/>
    </mc:Choice>
  </mc:AlternateContent>
  <xr:revisionPtr revIDLastSave="322" documentId="8_{A2FB0E5F-75CD-42D5-841B-588E7552C16D}" xr6:coauthVersionLast="47" xr6:coauthVersionMax="47" xr10:uidLastSave="{CF66B355-7271-415E-A4F8-4DBFE73C20F2}"/>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K25" i="1" s="1"/>
  <c r="J25" i="1"/>
  <c r="L25" i="1"/>
  <c r="M25" i="1" s="1"/>
  <c r="L20" i="1"/>
  <c r="M20" i="1" s="1"/>
  <c r="L24" i="1"/>
  <c r="N24" i="1" s="1"/>
  <c r="J24" i="1"/>
  <c r="H24" i="1"/>
  <c r="L23" i="1"/>
  <c r="N23" i="1" s="1"/>
  <c r="J23" i="1"/>
  <c r="H23" i="1"/>
  <c r="L22" i="1"/>
  <c r="M22" i="1" s="1"/>
  <c r="J22" i="1"/>
  <c r="H22" i="1"/>
  <c r="L21" i="1"/>
  <c r="J21" i="1"/>
  <c r="H21" i="1"/>
  <c r="H20" i="1"/>
  <c r="J20" i="1"/>
  <c r="O27" i="1"/>
  <c r="O30" i="1" s="1"/>
  <c r="N25" i="1" l="1"/>
  <c r="O25" i="1" s="1"/>
  <c r="K22" i="1"/>
  <c r="K24" i="1"/>
  <c r="M23" i="1"/>
  <c r="O23" i="1" s="1"/>
  <c r="M24" i="1"/>
  <c r="O24" i="1" s="1"/>
  <c r="K23" i="1"/>
  <c r="K21" i="1"/>
  <c r="N22" i="1"/>
  <c r="O22" i="1" s="1"/>
  <c r="M21" i="1"/>
  <c r="N21" i="1"/>
  <c r="N20" i="1"/>
  <c r="O20" i="1" s="1"/>
  <c r="K20" i="1"/>
  <c r="O33" i="1"/>
  <c r="O26" i="1"/>
  <c r="O21" i="1" l="1"/>
  <c r="O34" i="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<sst xmlns="http://schemas.openxmlformats.org/spreadsheetml/2006/main" count="57" uniqueCount="51">
  <si>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</si>
  <si>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</si>
  <si>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</si>
  <si>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</si>
  <si>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</si>
  <si>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</si>
  <si>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</si>
  <si>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</si>
  <si>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</si>
  <si>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</si>
  <si>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</si>
  <si>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</si>
  <si>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</si>
  <si>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</si>
  <si>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</si>
  <si>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</si>
  <si>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</si>
  <si>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</si>
  <si>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</si>
  <si>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</si>
  <si>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</si>
  <si>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</si>
  <si>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</si>
  <si>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</si>
  <si>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</si>
  <si>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</si>
  <si>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</si>
  <si>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</si>
  <si>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</si>
  <si>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</si>
  <si>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</si>
  <si>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</si>
  <si>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</si>
  <si>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</si>
  <si>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</si>
  <si>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</si>
  <si>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</si>
  <si>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</si>
  <si>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</si>
  <si>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</si>
  <si>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</si>
  <si>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</si>
  <si>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</si>
  <si>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</si>
  <si>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</si>
  <si>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Uniformes deportivos Masculino y Femenino para las diferentes modalidades deportivas (tenis de campo, futbol, atletismo, tenis de mesa, ultímate, rugby, voleibol, futbol sala, baloncesto) compuestos de camiseta, pantaloneta forrada en malla y medias largas de alto gramaje, de acuerdo a la modalidad deportiva. Tela poliéster sublimable que cuente con una tecnología de: Alto Desempeño, alta durabilidad frente al roce con superficies y que absorbe, seca y expulsa rápidamente la humedad del cuerpo, garantizando prendas más ligeras y frescas durante la actividad física. Protección solar, permanencia del color ante el lavado y la exposición al sol, permanencia del color ante la transpiración, protección antibacterial que evita malos olores. Con técnica de estampado en transfer en todas las prendas, por la naturaleza química de la fibra, tiene muy buen desempeño a la estampación. Con logos de 8 x 5 cm, 10.5 x 5 cm, 27.5 x 3 cm y números estampados en pecho o espalda de 24.5 x 12 cm cada número a una sola tinta. El tamaño de los logos puede variar según los diseños que suministre la universidad. Tallas  S – M – L – XL, colores, diseños y cantidades por modalidad, suministrados por la universidad de Cundinamarca y de acuerdo a las indicaciones del Supervisor.</t>
  </si>
  <si>
    <t>Camiseta tipo polo manga corta material 96% algodón, 4% elastán de punto jersey de algodón elástico, cuello de canalé con botones, logotipos bordados en el pecho de 8 x 5 cm y estampados en transfer espalda 10.5 x 5 cm a una sola tinta,  El tamaño de los logos puede variar según los diseños que suministra universidad, de diferentes tallas  S – M – L – XL, colores y diseños suministrados por la Universidad de Cundinamarca.</t>
  </si>
  <si>
    <t>Pantalón Sudadera en tela 100% poliéster impermeable, textil de alto desempeño con permanencia de color ante la transpiración, lavado y la exposición a la luz, con bolsillos laterales, malla interior con técnica de estampado en transfer de diferentes tallas  S – M – L – XL, colores y diseños suministrados por la universidad de Cundinamarca, con logo bordado de 8X5 Cm 10,5X5 Cm, 27X 3 Cm el tamaño de los logos puede variar según los diseños que suministre la Universidad.</t>
  </si>
  <si>
    <t>Chaqueta en tela 100% poliéster impermeable, textil de alto desempeño con permanencia de color ante la transpiración, lavado y la exposición a la luz, Cierre separable impermeable, bolsillos laterales funcionales, Prenda forrada en maya no lleva bolsillos internos, puño con elástico para mayor protección, pretina con elástico para mayor protección, con técnica de estampado en transfer de diferentes tallas  S – M – L – XL, colores y diseños suministrados por la universidad de Cundinamarca, con logo bordado de 8X5 Cm 10,5X5 Cm, 27X 3 Cm el tamaño de los logos puede variar según los diseños que suministre la Universidad.</t>
  </si>
  <si>
    <t>Pantalón en tela 100% poliéster tipo cargo con bolsillos a la altura de la rodilla, pretina con elástico para mayor protección cordón en la cintura y cintas entre cruzadas desde la parte de atrás hacia adelante sujetadas por botones, bota con elástico, con técnica de estampado en transfer de diferentes tallas  S – M – L – XL, colores y diseños suministrados por la universidad de Cundinamarca, con logo bordado de 8X5 Cm 10,5X5 Cm, 27X 3 Cm el tamaño de los logos puede variar según los diseños que suministre la Universidad.</t>
  </si>
  <si>
    <t>Chaquetas cortavientos con cremallera tela 90% poliéster 10% algodón bolsillos laterales funcionales, Prenda forrada en maya no lleva bolsillos internos, con técnica de estampado en transfer (BEARS DANCE CREW) en la espalda de 27X 5 Cm, de diferentes tallas S – M – L – XL, colores y diseños suministrados por la universidad de Cundinamarca, con logo bordado de 8X5, 27X 3 Cm el tamaño de los logos puede variar según los diseños que suministre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</si>
</sst>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xf numFmtId="0" fontId="1" fillId="0" borderId="2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70" zoomScaleNormal="70" zoomScaleSheetLayoutView="70" zoomScalePageLayoutView="55" workbookViewId="0">
      <selection activeCell="C24" sqref="C24"/>
    </sheetView>
  </sheetViews>
  <sheetFormatPr baseColWidth="10" defaultColWidth="11.42578125" defaultRowHeight="15" x14ac:dyDescent="0.25"/>
  <cols>
    <col min="1" max="1" width="13.28515625" style="8" customWidth="1"/>
    <col min="2" max="2" width="136" style="31"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32"/>
      <c r="C11" s="13"/>
      <c r="E11" s="16"/>
      <c r="F11" s="16"/>
      <c r="G11" s="16"/>
      <c r="K11" s="17"/>
      <c r="L11" s="18"/>
      <c r="M11" s="18"/>
      <c r="N11" s="18"/>
    </row>
    <row r="12" spans="1:15" ht="30.75" customHeight="1" thickBot="1" x14ac:dyDescent="0.3">
      <c r="A12" s="61" t="s">
        <v>26</v>
      </c>
      <c r="B12" s="62"/>
      <c r="C12" s="19"/>
      <c r="D12" s="43" t="s">
        <v>17</v>
      </c>
      <c r="E12" s="44"/>
      <c r="F12" s="44"/>
      <c r="G12" s="45"/>
      <c r="H12" s="7"/>
      <c r="I12" s="33"/>
      <c r="J12" s="33"/>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33"/>
      <c r="J14" s="33"/>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33"/>
      <c r="J16" s="33"/>
      <c r="K16" s="17"/>
      <c r="L16" s="18"/>
      <c r="M16" s="18"/>
      <c r="N16" s="18"/>
    </row>
    <row r="17" spans="1:15" x14ac:dyDescent="0.25">
      <c r="A17" s="13"/>
      <c r="B17" s="32"/>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53.75" customHeight="1" x14ac:dyDescent="0.25">
      <c r="A20" s="28">
        <v>1</v>
      </c>
      <c r="B20" s="73" t="s">
        <v>45</v>
      </c>
      <c r="C20" s="29"/>
      <c r="D20" s="74">
        <v>350</v>
      </c>
      <c r="E20" s="34" t="s">
        <v>43</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69.75" customHeight="1" x14ac:dyDescent="0.25">
      <c r="A21" s="28">
        <v>2</v>
      </c>
      <c r="B21" s="73" t="s">
        <v>46</v>
      </c>
      <c r="C21" s="29"/>
      <c r="D21" s="74">
        <v>350</v>
      </c>
      <c r="E21" s="34" t="s">
        <v>43</v>
      </c>
      <c r="F21" s="30"/>
      <c r="G21" s="26">
        <v>0</v>
      </c>
      <c r="H21" s="1">
        <f t="shared" ref="H21:H24" si="5">+ROUND(F21*G21,0)</f>
        <v>0</v>
      </c>
      <c r="I21" s="26">
        <v>0</v>
      </c>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3" customFormat="1" ht="81" customHeight="1" x14ac:dyDescent="0.25">
      <c r="A22" s="28">
        <v>3</v>
      </c>
      <c r="B22" s="73" t="s">
        <v>47</v>
      </c>
      <c r="C22" s="29"/>
      <c r="D22" s="74">
        <v>350</v>
      </c>
      <c r="E22" s="34" t="s">
        <v>43</v>
      </c>
      <c r="F22" s="30"/>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25">
      <c r="A23" s="28">
        <v>4</v>
      </c>
      <c r="B23" s="73" t="s">
        <v>48</v>
      </c>
      <c r="C23" s="29"/>
      <c r="D23" s="74">
        <v>138</v>
      </c>
      <c r="E23" s="34" t="s">
        <v>43</v>
      </c>
      <c r="F23" s="30"/>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25">
      <c r="A24" s="28">
        <v>5</v>
      </c>
      <c r="B24" s="73" t="s">
        <v>49</v>
      </c>
      <c r="C24" s="29"/>
      <c r="D24" s="74">
        <v>20</v>
      </c>
      <c r="E24" s="34" t="s">
        <v>43</v>
      </c>
      <c r="F24" s="30"/>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120.75" customHeight="1" x14ac:dyDescent="0.25">
      <c r="A25" s="28">
        <v>6</v>
      </c>
      <c r="B25" s="73" t="s">
        <v>50</v>
      </c>
      <c r="C25" s="29"/>
      <c r="D25" s="74">
        <v>20</v>
      </c>
      <c r="E25" s="34" t="s">
        <v>43</v>
      </c>
      <c r="F25" s="30"/>
      <c r="G25" s="26">
        <v>0</v>
      </c>
      <c r="H25" s="1">
        <f t="shared" ref="H25" si="12">+ROUND(F25*G25,0)</f>
        <v>0</v>
      </c>
      <c r="I25" s="26">
        <v>0</v>
      </c>
      <c r="J25" s="1">
        <f t="shared" ref="J25" si="13">ROUND(F25*I25,0)</f>
        <v>0</v>
      </c>
      <c r="K25" s="1">
        <f t="shared" ref="K25" si="14">ROUND(F25+H25+J25,0)</f>
        <v>0</v>
      </c>
      <c r="L25" s="1">
        <f t="shared" ref="L25" si="15">ROUND(F25*D25,0)</f>
        <v>0</v>
      </c>
      <c r="M25" s="1">
        <f t="shared" ref="M25" si="16">ROUND(L25*G25,0)</f>
        <v>0</v>
      </c>
      <c r="N25" s="1">
        <f t="shared" ref="N25" si="17">ROUND(L25*I25,0)</f>
        <v>0</v>
      </c>
      <c r="O25" s="2">
        <f t="shared" ref="O25" si="18">ROUND(L25+N25+M25,0)</f>
        <v>0</v>
      </c>
    </row>
    <row r="26" spans="1:15" s="23" customFormat="1" ht="42" customHeight="1" thickBot="1" x14ac:dyDescent="0.25">
      <c r="A26" s="19"/>
      <c r="B26" s="53"/>
      <c r="C26" s="53"/>
      <c r="D26" s="53"/>
      <c r="E26" s="53"/>
      <c r="F26" s="53"/>
      <c r="G26" s="53"/>
      <c r="H26" s="53"/>
      <c r="I26" s="53"/>
      <c r="J26" s="53"/>
      <c r="K26" s="53"/>
      <c r="L26" s="53"/>
      <c r="M26" s="54" t="s">
        <v>35</v>
      </c>
      <c r="N26" s="54"/>
      <c r="O26" s="27">
        <f>SUMIF(G:G,0%,L:L)</f>
        <v>0</v>
      </c>
    </row>
    <row r="27" spans="1:15" s="23" customFormat="1" ht="39" customHeight="1" thickBot="1" x14ac:dyDescent="0.25">
      <c r="A27" s="39" t="s">
        <v>24</v>
      </c>
      <c r="B27" s="40"/>
      <c r="C27" s="40"/>
      <c r="D27" s="40"/>
      <c r="E27" s="40"/>
      <c r="F27" s="40"/>
      <c r="G27" s="40"/>
      <c r="H27" s="40"/>
      <c r="I27" s="40"/>
      <c r="J27" s="40"/>
      <c r="K27" s="40"/>
      <c r="L27" s="40"/>
      <c r="M27" s="55" t="s">
        <v>10</v>
      </c>
      <c r="N27" s="55"/>
      <c r="O27" s="4">
        <f>SUMIF(G:G,5%,L:L)</f>
        <v>0</v>
      </c>
    </row>
    <row r="28" spans="1:15" s="23" customFormat="1" ht="30" customHeight="1" x14ac:dyDescent="0.2">
      <c r="A28" s="35" t="s">
        <v>42</v>
      </c>
      <c r="B28" s="36"/>
      <c r="C28" s="36"/>
      <c r="D28" s="36"/>
      <c r="E28" s="36"/>
      <c r="F28" s="36"/>
      <c r="G28" s="36"/>
      <c r="H28" s="36"/>
      <c r="I28" s="36"/>
      <c r="J28" s="36"/>
      <c r="K28" s="36"/>
      <c r="L28" s="37"/>
      <c r="M28" s="55" t="s">
        <v>11</v>
      </c>
      <c r="N28" s="55"/>
      <c r="O28" s="4">
        <f>SUMIF(G:G,19%,L:L)</f>
        <v>0</v>
      </c>
    </row>
    <row r="29" spans="1:15" s="23" customFormat="1" ht="30" customHeight="1" x14ac:dyDescent="0.2">
      <c r="A29" s="38"/>
      <c r="B29" s="38"/>
      <c r="C29" s="38"/>
      <c r="D29" s="38"/>
      <c r="E29" s="38"/>
      <c r="F29" s="38"/>
      <c r="G29" s="38"/>
      <c r="H29" s="38"/>
      <c r="I29" s="38"/>
      <c r="J29" s="38"/>
      <c r="K29" s="38"/>
      <c r="L29" s="38"/>
      <c r="M29" s="56" t="s">
        <v>7</v>
      </c>
      <c r="N29" s="57"/>
      <c r="O29" s="5">
        <f>SUM(O26:O28)</f>
        <v>0</v>
      </c>
    </row>
    <row r="30" spans="1:15" s="23" customFormat="1" ht="30" customHeight="1" x14ac:dyDescent="0.2">
      <c r="A30" s="38"/>
      <c r="B30" s="38"/>
      <c r="C30" s="38"/>
      <c r="D30" s="38"/>
      <c r="E30" s="38"/>
      <c r="F30" s="38"/>
      <c r="G30" s="38"/>
      <c r="H30" s="38"/>
      <c r="I30" s="38"/>
      <c r="J30" s="38"/>
      <c r="K30" s="38"/>
      <c r="L30" s="38"/>
      <c r="M30" s="58" t="s">
        <v>12</v>
      </c>
      <c r="N30" s="59"/>
      <c r="O30" s="6">
        <f>ROUND(O27*5%,0)</f>
        <v>0</v>
      </c>
    </row>
    <row r="31" spans="1:15" s="23" customFormat="1" ht="30" customHeight="1" x14ac:dyDescent="0.2">
      <c r="A31" s="38"/>
      <c r="B31" s="38"/>
      <c r="C31" s="38"/>
      <c r="D31" s="38"/>
      <c r="E31" s="38"/>
      <c r="F31" s="38"/>
      <c r="G31" s="38"/>
      <c r="H31" s="38"/>
      <c r="I31" s="38"/>
      <c r="J31" s="38"/>
      <c r="K31" s="38"/>
      <c r="L31" s="38"/>
      <c r="M31" s="58" t="s">
        <v>13</v>
      </c>
      <c r="N31" s="59"/>
      <c r="O31" s="4">
        <f>ROUND(O28*19%,0)</f>
        <v>0</v>
      </c>
    </row>
    <row r="32" spans="1:15" s="23" customFormat="1" ht="30" customHeight="1" x14ac:dyDescent="0.2">
      <c r="A32" s="38"/>
      <c r="B32" s="38"/>
      <c r="C32" s="38"/>
      <c r="D32" s="38"/>
      <c r="E32" s="38"/>
      <c r="F32" s="38"/>
      <c r="G32" s="38"/>
      <c r="H32" s="38"/>
      <c r="I32" s="38"/>
      <c r="J32" s="38"/>
      <c r="K32" s="38"/>
      <c r="L32" s="38"/>
      <c r="M32" s="56" t="s">
        <v>14</v>
      </c>
      <c r="N32" s="57"/>
      <c r="O32" s="5">
        <f>SUM(O30:O31)</f>
        <v>0</v>
      </c>
    </row>
    <row r="33" spans="1:15" s="23" customFormat="1" ht="30" customHeight="1" x14ac:dyDescent="0.2">
      <c r="A33" s="38"/>
      <c r="B33" s="38"/>
      <c r="C33" s="38"/>
      <c r="D33" s="38"/>
      <c r="E33" s="38"/>
      <c r="F33" s="38"/>
      <c r="G33" s="38"/>
      <c r="H33" s="38"/>
      <c r="I33" s="38"/>
      <c r="J33" s="38"/>
      <c r="K33" s="38"/>
      <c r="L33" s="38"/>
      <c r="M33" s="70" t="s">
        <v>33</v>
      </c>
      <c r="N33" s="71"/>
      <c r="O33" s="4">
        <f>SUMIF(I:I,8%,N:N)</f>
        <v>0</v>
      </c>
    </row>
    <row r="34" spans="1:15" s="23" customFormat="1" ht="37.5" customHeight="1" x14ac:dyDescent="0.2">
      <c r="A34" s="38"/>
      <c r="B34" s="38"/>
      <c r="C34" s="38"/>
      <c r="D34" s="38"/>
      <c r="E34" s="38"/>
      <c r="F34" s="38"/>
      <c r="G34" s="38"/>
      <c r="H34" s="38"/>
      <c r="I34" s="38"/>
      <c r="J34" s="38"/>
      <c r="K34" s="38"/>
      <c r="L34" s="38"/>
      <c r="M34" s="68" t="s">
        <v>32</v>
      </c>
      <c r="N34" s="69"/>
      <c r="O34" s="5">
        <f>SUM(O33)</f>
        <v>0</v>
      </c>
    </row>
    <row r="35" spans="1:15" s="23" customFormat="1" ht="44.25" customHeight="1" x14ac:dyDescent="0.2">
      <c r="A35" s="38"/>
      <c r="B35" s="38"/>
      <c r="C35" s="38"/>
      <c r="D35" s="38"/>
      <c r="E35" s="38"/>
      <c r="F35" s="38"/>
      <c r="G35" s="38"/>
      <c r="H35" s="38"/>
      <c r="I35" s="38"/>
      <c r="J35" s="38"/>
      <c r="K35" s="38"/>
      <c r="L35" s="38"/>
      <c r="M35" s="68" t="s">
        <v>15</v>
      </c>
      <c r="N35" s="69"/>
      <c r="O35" s="5">
        <f>+O29+O32+O34</f>
        <v>0</v>
      </c>
    </row>
    <row r="39" spans="1:15" x14ac:dyDescent="0.25">
      <c r="B39" s="51"/>
      <c r="C39" s="51"/>
    </row>
    <row r="40" spans="1:15" ht="15.75" thickBot="1" x14ac:dyDescent="0.3">
      <c r="B40" s="52"/>
      <c r="C40" s="52"/>
    </row>
    <row r="41" spans="1:15" x14ac:dyDescent="0.25">
      <c r="B41" s="42" t="s">
        <v>20</v>
      </c>
      <c r="C41" s="42"/>
    </row>
    <row r="43" spans="1:15" x14ac:dyDescent="0.25">
      <c r="A43" s="24" t="s">
        <v>44</v>
      </c>
    </row>
  </sheetData>
  <sheetProtection selectLockedCells="1"/>
  <mergeCells count="30">
    <mergeCell ref="M32:N32"/>
    <mergeCell ref="M35:N35"/>
    <mergeCell ref="M33:N33"/>
    <mergeCell ref="M34:N34"/>
    <mergeCell ref="N2:O2"/>
    <mergeCell ref="N3:O3"/>
    <mergeCell ref="N4:O4"/>
    <mergeCell ref="N5:O5"/>
    <mergeCell ref="A2:A5"/>
    <mergeCell ref="D12:G12"/>
    <mergeCell ref="A12:B16"/>
    <mergeCell ref="B2:M2"/>
    <mergeCell ref="B3:M3"/>
    <mergeCell ref="B4:M5"/>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s>
  <dataValidations count="1">
    <dataValidation type="whole" allowBlank="1" showInputMessage="1" showErrorMessage="1" sqref="F20:F25"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 I25</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2022-11-10T17:42:15Z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