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hyvalbuena\OneDrive - Universidad de Cundinamarca\HEIDY-2022\PROCESOS DIRECTA -2022\21. F-CD-335 ACUAPONICOS\3. DOCUMENTOS A PUBLICAR\"/>
    </mc:Choice>
  </mc:AlternateContent>
  <xr:revisionPtr revIDLastSave="16" documentId="6_{F40B2090-90B5-4722-93F6-35322C290122}" xr6:coauthVersionLast="36" xr6:coauthVersionMax="47" xr10:uidLastSave="{0663ECD9-E880-4173-A483-ED2412A9C3B1}"/>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3" i="1" l="1"/>
  <c r="N83" i="1" s="1"/>
  <c r="L82" i="1"/>
  <c r="L81" i="1"/>
  <c r="N81" i="1" s="1"/>
  <c r="L80" i="1"/>
  <c r="L79" i="1"/>
  <c r="L78" i="1"/>
  <c r="L77" i="1"/>
  <c r="L76" i="1"/>
  <c r="M76" i="1" s="1"/>
  <c r="L75" i="1"/>
  <c r="L74" i="1"/>
  <c r="N74" i="1" s="1"/>
  <c r="L73" i="1"/>
  <c r="L72" i="1"/>
  <c r="L71" i="1"/>
  <c r="N71" i="1" s="1"/>
  <c r="L70" i="1"/>
  <c r="M70" i="1" s="1"/>
  <c r="L69" i="1"/>
  <c r="M69" i="1" s="1"/>
  <c r="L68" i="1"/>
  <c r="L67" i="1"/>
  <c r="M67" i="1" s="1"/>
  <c r="L66" i="1"/>
  <c r="N66" i="1" s="1"/>
  <c r="L65" i="1"/>
  <c r="L64" i="1"/>
  <c r="M64" i="1" s="1"/>
  <c r="L63" i="1"/>
  <c r="L62" i="1"/>
  <c r="N62" i="1" s="1"/>
  <c r="L61" i="1"/>
  <c r="N61" i="1" s="1"/>
  <c r="L60" i="1"/>
  <c r="L59" i="1"/>
  <c r="N59" i="1" s="1"/>
  <c r="L58" i="1"/>
  <c r="N58" i="1" s="1"/>
  <c r="N57" i="1"/>
  <c r="L57" i="1"/>
  <c r="M57" i="1" s="1"/>
  <c r="L56" i="1"/>
  <c r="L55" i="1"/>
  <c r="M55" i="1" s="1"/>
  <c r="L54" i="1"/>
  <c r="N54" i="1" s="1"/>
  <c r="L53" i="1"/>
  <c r="L52" i="1"/>
  <c r="M52" i="1" s="1"/>
  <c r="L51" i="1"/>
  <c r="L50" i="1"/>
  <c r="N50" i="1" s="1"/>
  <c r="L49" i="1"/>
  <c r="N49" i="1" s="1"/>
  <c r="L48" i="1"/>
  <c r="L47" i="1"/>
  <c r="N47" i="1" s="1"/>
  <c r="L46" i="1"/>
  <c r="L45" i="1"/>
  <c r="M45" i="1" s="1"/>
  <c r="L44" i="1"/>
  <c r="L43" i="1"/>
  <c r="M43" i="1" s="1"/>
  <c r="L42" i="1"/>
  <c r="N42" i="1" s="1"/>
  <c r="L41" i="1"/>
  <c r="N41" i="1" s="1"/>
  <c r="L40" i="1"/>
  <c r="N40" i="1" s="1"/>
  <c r="L39" i="1"/>
  <c r="L38" i="1"/>
  <c r="N38" i="1" s="1"/>
  <c r="L37" i="1"/>
  <c r="N37" i="1" s="1"/>
  <c r="L36" i="1"/>
  <c r="L35" i="1"/>
  <c r="N35" i="1" s="1"/>
  <c r="L34" i="1"/>
  <c r="M34" i="1" s="1"/>
  <c r="L33" i="1"/>
  <c r="N33" i="1" s="1"/>
  <c r="L32" i="1"/>
  <c r="L31" i="1"/>
  <c r="M31" i="1" s="1"/>
  <c r="L30" i="1"/>
  <c r="N30" i="1" s="1"/>
  <c r="L29" i="1"/>
  <c r="N29" i="1" s="1"/>
  <c r="L28" i="1"/>
  <c r="N28" i="1" s="1"/>
  <c r="L27" i="1"/>
  <c r="L26" i="1"/>
  <c r="L25" i="1"/>
  <c r="N25" i="1" s="1"/>
  <c r="L24" i="1"/>
  <c r="L23" i="1"/>
  <c r="M23" i="1" s="1"/>
  <c r="L22" i="1"/>
  <c r="M22" i="1" s="1"/>
  <c r="L21" i="1"/>
  <c r="N21" i="1" s="1"/>
  <c r="H20" i="1"/>
  <c r="J20" i="1"/>
  <c r="L20" i="1"/>
  <c r="M81" i="1" l="1"/>
  <c r="O81" i="1" s="1"/>
  <c r="M83" i="1"/>
  <c r="O83" i="1" s="1"/>
  <c r="N69" i="1"/>
  <c r="O69" i="1" s="1"/>
  <c r="M74" i="1"/>
  <c r="O74" i="1" s="1"/>
  <c r="N76" i="1"/>
  <c r="O76" i="1" s="1"/>
  <c r="M71" i="1"/>
  <c r="O71" i="1" s="1"/>
  <c r="M59" i="1"/>
  <c r="O59" i="1" s="1"/>
  <c r="N64" i="1"/>
  <c r="M62" i="1"/>
  <c r="O62" i="1" s="1"/>
  <c r="M58" i="1"/>
  <c r="O58" i="1" s="1"/>
  <c r="O64" i="1"/>
  <c r="O57" i="1"/>
  <c r="N52" i="1"/>
  <c r="O52" i="1" s="1"/>
  <c r="M50" i="1"/>
  <c r="O50" i="1" s="1"/>
  <c r="M47" i="1"/>
  <c r="O47" i="1" s="1"/>
  <c r="M46" i="1"/>
  <c r="N46" i="1"/>
  <c r="O46" i="1" s="1"/>
  <c r="N45" i="1"/>
  <c r="O45" i="1" s="1"/>
  <c r="M38" i="1"/>
  <c r="O38" i="1" s="1"/>
  <c r="M35" i="1"/>
  <c r="O35" i="1" s="1"/>
  <c r="M33" i="1"/>
  <c r="O33" i="1" s="1"/>
  <c r="N26" i="1"/>
  <c r="O26" i="1" s="1"/>
  <c r="M26" i="1"/>
  <c r="M21" i="1"/>
  <c r="O21" i="1" s="1"/>
  <c r="K20" i="1"/>
  <c r="M79" i="1"/>
  <c r="M24" i="1"/>
  <c r="N31" i="1"/>
  <c r="O31" i="1" s="1"/>
  <c r="M36" i="1"/>
  <c r="N43" i="1"/>
  <c r="O43" i="1" s="1"/>
  <c r="M48" i="1"/>
  <c r="N55" i="1"/>
  <c r="O55" i="1" s="1"/>
  <c r="M60" i="1"/>
  <c r="N67" i="1"/>
  <c r="M72" i="1"/>
  <c r="N79" i="1"/>
  <c r="N24" i="1"/>
  <c r="M29" i="1"/>
  <c r="O29" i="1" s="1"/>
  <c r="N36" i="1"/>
  <c r="M41" i="1"/>
  <c r="O41" i="1" s="1"/>
  <c r="N48" i="1"/>
  <c r="M53" i="1"/>
  <c r="N60" i="1"/>
  <c r="M65" i="1"/>
  <c r="O67" i="1"/>
  <c r="N72" i="1"/>
  <c r="O72" i="1" s="1"/>
  <c r="M77" i="1"/>
  <c r="N53" i="1"/>
  <c r="N65" i="1"/>
  <c r="N77" i="1"/>
  <c r="O77" i="1" s="1"/>
  <c r="M82" i="1"/>
  <c r="N22" i="1"/>
  <c r="O22" i="1" s="1"/>
  <c r="M27" i="1"/>
  <c r="N34" i="1"/>
  <c r="O34" i="1" s="1"/>
  <c r="M39" i="1"/>
  <c r="M51" i="1"/>
  <c r="M63" i="1"/>
  <c r="N70" i="1"/>
  <c r="O70" i="1" s="1"/>
  <c r="M75" i="1"/>
  <c r="N82" i="1"/>
  <c r="N27" i="1"/>
  <c r="M32" i="1"/>
  <c r="N39" i="1"/>
  <c r="M44" i="1"/>
  <c r="N51" i="1"/>
  <c r="M56" i="1"/>
  <c r="N63" i="1"/>
  <c r="M68" i="1"/>
  <c r="N75" i="1"/>
  <c r="M80" i="1"/>
  <c r="M25" i="1"/>
  <c r="O25" i="1" s="1"/>
  <c r="N32" i="1"/>
  <c r="M37" i="1"/>
  <c r="O37" i="1" s="1"/>
  <c r="N44" i="1"/>
  <c r="M49" i="1"/>
  <c r="O49" i="1" s="1"/>
  <c r="N56" i="1"/>
  <c r="M61" i="1"/>
  <c r="O61" i="1" s="1"/>
  <c r="N68" i="1"/>
  <c r="M73" i="1"/>
  <c r="N80" i="1"/>
  <c r="M30" i="1"/>
  <c r="O30" i="1" s="1"/>
  <c r="M42" i="1"/>
  <c r="O42" i="1" s="1"/>
  <c r="M54" i="1"/>
  <c r="O54" i="1" s="1"/>
  <c r="M66" i="1"/>
  <c r="O66" i="1" s="1"/>
  <c r="N73" i="1"/>
  <c r="M78" i="1"/>
  <c r="N78" i="1"/>
  <c r="N23" i="1"/>
  <c r="O23" i="1" s="1"/>
  <c r="M28" i="1"/>
  <c r="O28" i="1" s="1"/>
  <c r="M40" i="1"/>
  <c r="O40" i="1" s="1"/>
  <c r="M20" i="1"/>
  <c r="N20" i="1"/>
  <c r="O60" i="1" l="1"/>
  <c r="O78" i="1"/>
  <c r="O82" i="1"/>
  <c r="O48" i="1"/>
  <c r="O44" i="1"/>
  <c r="O27" i="1"/>
  <c r="O32" i="1"/>
  <c r="O53" i="1"/>
  <c r="O75" i="1"/>
  <c r="O20" i="1"/>
  <c r="O80" i="1"/>
  <c r="O68" i="1"/>
  <c r="O73" i="1"/>
  <c r="O79" i="1"/>
  <c r="O56" i="1"/>
  <c r="O63" i="1"/>
  <c r="O65" i="1"/>
  <c r="O51" i="1"/>
  <c r="O39" i="1"/>
  <c r="O36" i="1"/>
  <c r="O24" i="1"/>
  <c r="H21" i="1" l="1"/>
  <c r="K21" i="1" s="1"/>
  <c r="J21" i="1"/>
  <c r="H22" i="1"/>
  <c r="J22" i="1"/>
  <c r="H23" i="1"/>
  <c r="J23" i="1"/>
  <c r="H24" i="1"/>
  <c r="J24" i="1"/>
  <c r="H25" i="1"/>
  <c r="J25" i="1"/>
  <c r="H26" i="1"/>
  <c r="K26" i="1" s="1"/>
  <c r="J26" i="1"/>
  <c r="H27" i="1"/>
  <c r="J27" i="1"/>
  <c r="H28" i="1"/>
  <c r="J28" i="1"/>
  <c r="H29" i="1"/>
  <c r="J29" i="1"/>
  <c r="H30" i="1"/>
  <c r="J30" i="1"/>
  <c r="H31" i="1"/>
  <c r="J31" i="1"/>
  <c r="H32" i="1"/>
  <c r="J32" i="1"/>
  <c r="H33" i="1"/>
  <c r="K33" i="1" s="1"/>
  <c r="J33" i="1"/>
  <c r="H34" i="1"/>
  <c r="J34" i="1"/>
  <c r="H35" i="1"/>
  <c r="J35" i="1"/>
  <c r="H36" i="1"/>
  <c r="J36" i="1"/>
  <c r="H37" i="1"/>
  <c r="K37" i="1" s="1"/>
  <c r="J37" i="1"/>
  <c r="H38" i="1"/>
  <c r="K38" i="1" s="1"/>
  <c r="J38" i="1"/>
  <c r="H39" i="1"/>
  <c r="K39" i="1" s="1"/>
  <c r="J39" i="1"/>
  <c r="H40" i="1"/>
  <c r="J40" i="1"/>
  <c r="H41" i="1"/>
  <c r="K41" i="1" s="1"/>
  <c r="J41" i="1"/>
  <c r="H42" i="1"/>
  <c r="J42" i="1"/>
  <c r="H43" i="1"/>
  <c r="J43" i="1"/>
  <c r="H44" i="1"/>
  <c r="K44" i="1" s="1"/>
  <c r="J44" i="1"/>
  <c r="H45" i="1"/>
  <c r="J45" i="1"/>
  <c r="H46" i="1"/>
  <c r="J46" i="1"/>
  <c r="H47" i="1"/>
  <c r="K47" i="1" s="1"/>
  <c r="J47" i="1"/>
  <c r="H48" i="1"/>
  <c r="J48" i="1"/>
  <c r="H49" i="1"/>
  <c r="J49" i="1"/>
  <c r="H50" i="1"/>
  <c r="K50" i="1" s="1"/>
  <c r="J50" i="1"/>
  <c r="H51" i="1"/>
  <c r="K51" i="1" s="1"/>
  <c r="J51" i="1"/>
  <c r="H52" i="1"/>
  <c r="J52" i="1"/>
  <c r="H53" i="1"/>
  <c r="K53" i="1" s="1"/>
  <c r="J53" i="1"/>
  <c r="H54" i="1"/>
  <c r="J54" i="1"/>
  <c r="H55" i="1"/>
  <c r="J55" i="1"/>
  <c r="H56" i="1"/>
  <c r="K56" i="1" s="1"/>
  <c r="J56" i="1"/>
  <c r="H57" i="1"/>
  <c r="K57" i="1" s="1"/>
  <c r="J57" i="1"/>
  <c r="H58" i="1"/>
  <c r="J58" i="1"/>
  <c r="H59" i="1"/>
  <c r="K59" i="1" s="1"/>
  <c r="J59" i="1"/>
  <c r="H60" i="1"/>
  <c r="J60" i="1"/>
  <c r="H61" i="1"/>
  <c r="J61" i="1"/>
  <c r="H62" i="1"/>
  <c r="K62" i="1" s="1"/>
  <c r="J62" i="1"/>
  <c r="H63" i="1"/>
  <c r="J63" i="1"/>
  <c r="H64" i="1"/>
  <c r="J64" i="1"/>
  <c r="H65" i="1"/>
  <c r="J65" i="1"/>
  <c r="H66" i="1"/>
  <c r="J66" i="1"/>
  <c r="H67" i="1"/>
  <c r="J67" i="1"/>
  <c r="H68" i="1"/>
  <c r="K68" i="1" s="1"/>
  <c r="J68" i="1"/>
  <c r="H69" i="1"/>
  <c r="J69" i="1"/>
  <c r="H70" i="1"/>
  <c r="J70" i="1"/>
  <c r="H71" i="1"/>
  <c r="K71" i="1" s="1"/>
  <c r="J71" i="1"/>
  <c r="H72" i="1"/>
  <c r="J72" i="1"/>
  <c r="H73" i="1"/>
  <c r="J73" i="1"/>
  <c r="H74" i="1"/>
  <c r="K74" i="1" s="1"/>
  <c r="J74" i="1"/>
  <c r="H75" i="1"/>
  <c r="K75" i="1" s="1"/>
  <c r="J75" i="1"/>
  <c r="H76" i="1"/>
  <c r="J76" i="1"/>
  <c r="H77" i="1"/>
  <c r="J77" i="1"/>
  <c r="H78" i="1"/>
  <c r="J78" i="1"/>
  <c r="H79" i="1"/>
  <c r="J79" i="1"/>
  <c r="H80" i="1"/>
  <c r="K80" i="1" s="1"/>
  <c r="J80" i="1"/>
  <c r="H81" i="1"/>
  <c r="K81" i="1" s="1"/>
  <c r="J81" i="1"/>
  <c r="H82" i="1"/>
  <c r="J82" i="1"/>
  <c r="H83" i="1"/>
  <c r="J83" i="1"/>
  <c r="K42" i="1" l="1"/>
  <c r="K54" i="1"/>
  <c r="K46" i="1"/>
  <c r="K34" i="1"/>
  <c r="K63" i="1"/>
  <c r="K82" i="1"/>
  <c r="K83" i="1"/>
  <c r="K79" i="1"/>
  <c r="K72" i="1"/>
  <c r="K78" i="1"/>
  <c r="K76" i="1"/>
  <c r="K70" i="1"/>
  <c r="K77" i="1"/>
  <c r="K69" i="1"/>
  <c r="K73" i="1"/>
  <c r="K67" i="1"/>
  <c r="K60" i="1"/>
  <c r="K55" i="1"/>
  <c r="K65" i="1"/>
  <c r="K64" i="1"/>
  <c r="K58" i="1"/>
  <c r="K61" i="1"/>
  <c r="K66" i="1"/>
  <c r="K52" i="1"/>
  <c r="K49" i="1"/>
  <c r="K48" i="1"/>
  <c r="K45" i="1"/>
  <c r="K43" i="1"/>
  <c r="K40" i="1"/>
  <c r="K36" i="1"/>
  <c r="K35" i="1"/>
  <c r="K32" i="1"/>
  <c r="K31" i="1"/>
  <c r="K30" i="1"/>
  <c r="K29" i="1"/>
  <c r="K28" i="1"/>
  <c r="K27" i="1"/>
  <c r="K25" i="1"/>
  <c r="K24" i="1"/>
  <c r="K23" i="1"/>
  <c r="K22" i="1"/>
  <c r="O84" i="1"/>
  <c r="O85" i="1"/>
  <c r="O88" i="1" s="1"/>
  <c r="O91" i="1" l="1"/>
  <c r="O92" i="1" l="1"/>
  <c r="O86" i="1" l="1"/>
  <c r="O89" i="1" l="1"/>
  <c r="O90" i="1" s="1"/>
  <c r="O87" i="1"/>
  <c r="O9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<sst xmlns="http://schemas.openxmlformats.org/spreadsheetml/2006/main" count="173" uniqueCount="111">
  <si>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</si>
  <si>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</si>
  <si>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</si>
  <si>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</si>
  <si>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</si>
  <si>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</si>
  <si>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</si>
  <si>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</si>
  <si>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</si>
  <si>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</si>
  <si>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</si>
  <si>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</si>
  <si>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</si>
  <si>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</si>
  <si>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</si>
  <si>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</si>
  <si>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</si>
  <si>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</si>
  <si>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</si>
  <si>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</si>
  <si>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</si>
  <si>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</si>
  <si>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</si>
  <si>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</si>
  <si>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</si>
  <si>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</si>
  <si>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</si>
  <si>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</si>
  <si>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</si>
  <si>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</si>
  <si>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</si>
  <si>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</si>
  <si>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</si>
  <si>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</si>
  <si>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</si>
  <si>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</si>
  <si>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</si>
  <si>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</si>
  <si>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</si>
  <si>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</si>
  <si>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</si>
  <si>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</si>
  <si>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</si>
  <si>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</si>
  <si>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</si>
  <si>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Planta Eléctrica Cabinada Master 7KW, Motor Diesel 14hp Monofásica, Arranque eléctrico frecuencia 60 Hz, Voltaje 110/220V, Salida nominal 6,5 Máx. producción 7, Fase Fase inicio Capacidad tanque combustible 16L, Nivel ruido 7m 71 Dba, Modo de inicio Arranque eléctrico con batería de 36AH, Salida DC 24/12/6. Alternador: Alternador Cobre, Potencia 6, Tipo de regulación AVR.</t>
  </si>
  <si>
    <t>Sensor de imagen con Procesador: NXP LPC4330, 204 PIXY MHz,  dual core cmucam,   Aptina MT9M114, 1296×976 con procesador de flujo de imagen processor. Óptica: 60 de apertura horizontal y 40 grados en vertical, Consumo: 140 mA, Alimentación: USB (5V) o entrada de 6V a 10V (recomendado 9V) RAM: 264Kb, Flash: 2Mb, Buses: UART serial, SPI, I2C, USB, digital,  analog, Luz integrada: 20 lumens  aprox. Dimensiones: 4.3x4.0 cm, Peso: 10 gramos.</t>
  </si>
  <si>
    <t>Motor sistema-filtro de Tambor Rotatorio con malla metálica de 0,150 mm, salidas y enradas de 2” acopladas a accesorios pvc,  actuador electrico de 12VDCv ò 24VDC. Actuador aspersiòn 12v/24v. Electrovalvula de salida 12v/24v. Carcaza antioxidable. diseño a convenir. </t>
  </si>
  <si>
    <t>Lampara Solar luz uv, Reflector 265 Leds Sensor de movimento, panel solar 360° Ip65 Exteriores,Voltaje: 85-265V; longitud: 11.8inch, Anchura: 11.8 inch, Full spectrum; Aluminum, Led grow light, styles: Warm white+Cold white+Red+Uv+Ir Led. SMD2835; power 100W</t>
  </si>
  <si>
    <t>sistema de control electrico y mediciòn digital acuicola-hidroponico, voltaje de 12v/24v, avr datalogger 16gb, rtc, sms, rs232,rs485, pines de entrada analogos y pines de salida a relay, darlintong, pwm, borneras verdes profesionales, regulador monolitico a 5v, 3,3v. pcb thruhall profesional azul, con sondas y medidores de referencia (ph, oxigeno,TDM,temperatura, nivel). ref. a convenir </t>
  </si>
  <si>
    <t>motoreductor 12V 24V -150 Nm dc motor with nmrv30 nmrv50 worm reducer gear motor for food packaging</t>
  </si>
  <si>
    <t>Impulsor Eléctrico cercado Kit Solar 25km 15ha</t>
  </si>
  <si>
    <t>Motor para pulverización, aspersión y nebulización - 18 Mts - 26 Aspersores, Voltaje 110vac Potencia 60w, Caudal 5 litros por minuto, Presión 130psi, Longitud manguera 18mts Aspersores 26, Filtro plástico, bomba de alta presion, adaptador de voltaje</t>
  </si>
  <si>
    <t>Tanques de producción acuicola en poliéster reforzado con fibra de vidrio (P.R.F.V) o altamente resistentes a abrasiones, exposiciones al sol y al manejo de medio ambiente en general, de color azul con dos ventanas laterales trasparentes en acrilico resistente a intemperie, con fondo semiconico mayor al 15% y salida central de 2" de dimensiones inferior 200 cm superior 250cm, diseño a convenir</t>
  </si>
  <si>
    <t>Tanque bajito 4000 litros fondo azul ò blanco con tapa, en polietileno 100% virgen con aditivo U.V. avalado para contener alimentos y bebidas. Alto 128 cm, ancho 256 cm, dimensiones 141x256 cm</t>
  </si>
  <si>
    <t>Biobolas 16 Mm, Docena Biobolas Bio Bolas Bio-bolas Filtración Acuario x paquetes de 12und. (50 paquetes de 12 docena)</t>
  </si>
  <si>
    <t>tanque filtro bajito aerobico  / 2000 L, largo 119 cm, Dimensiones 58x119 cm Capacidad volumétrica 2000 litros Color Verde</t>
  </si>
  <si>
    <t>bandejas germinacion x 24 cavidades semillas y esquejes, especificaciones bandeja x 24 cavidades en polietileno dimension de la bandeja: 25 cm x 20 cm profundidad:5.3 cm</t>
  </si>
  <si>
    <t>Kit Germinacion Semillero Bandeja+base+domo De 20 De Alto, diam boca 55cm, altura 20cm, ancho 29cm, largo 22cm, cuadrada plastico</t>
  </si>
  <si>
    <t>Geomembrana s500 azul de 1.45m x 1m</t>
  </si>
  <si>
    <t>Tubo Pvc blanco Hidroponia 3 Pulgadas X 6 Mts Cultivo Nft</t>
  </si>
  <si>
    <t>Cestas o canastillas para hidroponía Paquetes X 100 UND</t>
  </si>
  <si>
    <t>Laminas de icopor de 100 x 100 x 5 CM X Paquetes por 5 UNIDADES</t>
  </si>
  <si>
    <t>TAPONES DE CAUCHO REDONDO DE 3 PULG CON AGUJERO DE 16 MM X paquetes de 10 UND. (5 paquetes de 10 unidades)</t>
  </si>
  <si>
    <t>Uniòn universal roscada 2” paquete por 12 und (4 paquetes de 12 unidades)</t>
  </si>
  <si>
    <t>Uniòn universal roscada 1” paquete por 12 und (2 paquetes de 12 unidades)</t>
  </si>
  <si>
    <t>Llave valvula de esfera de 1 “ azul ò roja lisa por 12 und. (2 paquetes de 12 unidades)</t>
  </si>
  <si>
    <t>Llave valvula de esfera de 2 “ azul ò roja lisa. Por 12 und. (2 paquetes de 12 unidades)</t>
  </si>
  <si>
    <t>Abrazadera pvc para tubo de 1”. paquete por 50 und. (4 paquetes de 50 unidades)</t>
  </si>
  <si>
    <t>Abrazadera metalica x dos ojos para tubo de 2” paquete por 50 und. (2 paquetes de 50 unidades)</t>
  </si>
  <si>
    <t>malla nylon trasparente con celdas de 10 mm x 10 mm, resistente al agua y filtro uv X METROS CUADRADOS</t>
  </si>
  <si>
    <t>Flanche Tapon Spud Pvc 2 Pulgd Para Tanque</t>
  </si>
  <si>
    <t>adaptador roscado flanche para tubo 1” paquete por 12 und. (2 paquetes de 12 unidades)</t>
  </si>
  <si>
    <t>BRIDAS CON CUELLO EN PVC SOLDAR PARA APLICACIONES TIPO LIVIANO. 2 " CON CUATRO TORNILLOS 5/8 X 3" CON TUERCAS Y ARANDELAS</t>
  </si>
  <si>
    <t>Codos pvc 3” blancos X 12 UND. (2 paquetes de 12 unidades)</t>
  </si>
  <si>
    <t>Manguera de riego de 16 mm x 100 m</t>
  </si>
  <si>
    <t>Unión T plástica para manguera de 16 mm paquete por 12 und. (2 paquetes de 12 unidades)</t>
  </si>
  <si>
    <t>Unión plástica para manguera 16mm paquete por 12 und. (2 paquetes de 12 unidades)</t>
  </si>
  <si>
    <t>Conector Acople rápido recto 16mm paquete por 12 und. (2 paquetes de 12 unidades)</t>
  </si>
  <si>
    <t>Conector Acople T rápido 16mm paquete por 12 und. (2 paquetes de 12 unidades)</t>
  </si>
  <si>
    <t>Cruz pvc 1/2 roscada blanca X 12 UND. (2 paquetes de 12 unidades)</t>
  </si>
  <si>
    <t>Tubo pvc blanco 2” x 6m</t>
  </si>
  <si>
    <t>Codo pvc blanco 2” paquete por 12 und. (2 paquetes de 12 unidades)</t>
  </si>
  <si>
    <t>T pvc blanco 2” paquete por 12 und. (2 paquetes de 12 unidades)</t>
  </si>
  <si>
    <t>Unión recta 2” blanca paquete por 12 und. (2 paquetes de 12 unidades)</t>
  </si>
  <si>
    <t>Tubo pvc blanco 1/2” x 6m</t>
  </si>
  <si>
    <t>Tubo pvc blanco 1” x 6m</t>
  </si>
  <si>
    <t>Codo pvc blanco 1” paquete por 12 und. (5 paquetes de 12 unidades)</t>
  </si>
  <si>
    <t>T pvc blanco 1” paquete por 12 und. (5 paquetes de 12 unidades)</t>
  </si>
  <si>
    <t>Unión recta 1” blanca paquete por 12 und. (5 paquetes de 12 unidades)</t>
  </si>
  <si>
    <t>Unión roscada macho 1" blanca paquete por 12 und. (5 paquetes de 12 unidades)</t>
  </si>
  <si>
    <t>Unión roscada hembra 1" blanca paquete por 12 und. (5 paquetes de 12 unidades)</t>
  </si>
  <si>
    <t>Tubo pvc blanco 1-3/4" por 6 mt</t>
  </si>
  <si>
    <t>T 2" con reduccion a 1" x 12 und. (1 paquetes de 12 unidades)</t>
  </si>
  <si>
    <t>Aislador Para Cerca Eléctrica Perimetral Tornillo Paquete X 100pcs</t>
  </si>
  <si>
    <t>BROCHE PLASTICO DE AMARRE POLICLIP PARA POLISOMBRA X UND</t>
  </si>
  <si>
    <t>"TELA AGRICOLA NO SINTETICA AL 90%. ROLLO DE 4M DE ANCHO POR METRO"</t>
  </si>
  <si>
    <t>Lámina Acrílico Cristal 1,20 X 2,40 Cal. 5 Mm</t>
  </si>
  <si>
    <t>tapon pvc 3" blanco x 12 und. (5 paquetes de 12 unidades)</t>
  </si>
  <si>
    <t>malla de acero inoxidable de 100 micras de dimensiones 1-2m de ancho por 3 m de largo</t>
  </si>
  <si>
    <t>platina de aluminio de &gt;=5mm x 40mm x 6m</t>
  </si>
  <si>
    <t>Alambre Galvanizado Calibre 14 x 1020 METROS – X 3und. (1 paquetes de 3 unidades por 1020 m)</t>
  </si>
  <si>
    <t>Tornillo Autoperforante Madera / 3'' | Paquete de 100 Und</t>
  </si>
  <si>
    <t>Tornillo Autoperforante Madera / 1 1/2'' | Paquete de 100 Und.</t>
  </si>
  <si>
    <t>tornillo - VARILLA ROSCADA 3/8 x 100 cm</t>
  </si>
  <si>
    <t>arandelas 3/8 Paquete x 100 unidades</t>
  </si>
  <si>
    <t>tubo Conduit 1/2" Emt 3 Mts</t>
  </si>
  <si>
    <t>tubo Conduit 1" Emt 3 Mts</t>
  </si>
  <si>
    <t>METROS</t>
  </si>
  <si>
    <t>PAQUETE</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</si>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</sst>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28"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28" fillId="0" borderId="1"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tabSelected="1" topLeftCell="A58"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4"/>
      <c r="B2" s="71" t="s">
        <v>0</v>
      </c>
      <c r="C2" s="71"/>
      <c r="D2" s="71"/>
      <c r="E2" s="71"/>
      <c r="F2" s="71"/>
      <c r="G2" s="71"/>
      <c r="H2" s="71"/>
      <c r="I2" s="71"/>
      <c r="J2" s="71"/>
      <c r="K2" s="71"/>
      <c r="L2" s="71"/>
      <c r="M2" s="71"/>
      <c r="N2" s="76" t="s">
        <v>37</v>
      </c>
      <c r="O2" s="76"/>
    </row>
    <row r="3" spans="1:15" ht="15.75" customHeight="1" x14ac:dyDescent="0.25">
      <c r="A3" s="64"/>
      <c r="B3" s="71" t="s">
        <v>1</v>
      </c>
      <c r="C3" s="71"/>
      <c r="D3" s="71"/>
      <c r="E3" s="71"/>
      <c r="F3" s="71"/>
      <c r="G3" s="71"/>
      <c r="H3" s="71"/>
      <c r="I3" s="71"/>
      <c r="J3" s="71"/>
      <c r="K3" s="71"/>
      <c r="L3" s="71"/>
      <c r="M3" s="71"/>
      <c r="N3" s="76" t="s">
        <v>40</v>
      </c>
      <c r="O3" s="76"/>
    </row>
    <row r="4" spans="1:15" ht="16.5" customHeight="1" x14ac:dyDescent="0.25">
      <c r="A4" s="64"/>
      <c r="B4" s="71" t="s">
        <v>36</v>
      </c>
      <c r="C4" s="71"/>
      <c r="D4" s="71"/>
      <c r="E4" s="71"/>
      <c r="F4" s="71"/>
      <c r="G4" s="71"/>
      <c r="H4" s="71"/>
      <c r="I4" s="71"/>
      <c r="J4" s="71"/>
      <c r="K4" s="71"/>
      <c r="L4" s="71"/>
      <c r="M4" s="71"/>
      <c r="N4" s="76" t="s">
        <v>41</v>
      </c>
      <c r="O4" s="76"/>
    </row>
    <row r="5" spans="1:15" ht="15" customHeight="1" x14ac:dyDescent="0.25">
      <c r="A5" s="64"/>
      <c r="B5" s="71"/>
      <c r="C5" s="71"/>
      <c r="D5" s="71"/>
      <c r="E5" s="71"/>
      <c r="F5" s="71"/>
      <c r="G5" s="71"/>
      <c r="H5" s="71"/>
      <c r="I5" s="71"/>
      <c r="J5" s="71"/>
      <c r="K5" s="71"/>
      <c r="L5" s="71"/>
      <c r="M5" s="71"/>
      <c r="N5" s="76" t="s">
        <v>38</v>
      </c>
      <c r="O5" s="76"/>
    </row>
    <row r="7" spans="1:15" x14ac:dyDescent="0.25">
      <c r="A7" s="8" t="s">
        <v>39</v>
      </c>
    </row>
    <row r="8" spans="1:15" x14ac:dyDescent="0.25">
      <c r="A8" s="8"/>
    </row>
    <row r="9" spans="1:15" x14ac:dyDescent="0.25">
      <c r="A9" s="9" t="s">
        <v>29</v>
      </c>
    </row>
    <row r="10" spans="1:15" ht="25.5" customHeight="1" x14ac:dyDescent="0.25">
      <c r="A10" s="45" t="s">
        <v>28</v>
      </c>
      <c r="B10" s="45"/>
      <c r="C10" s="10"/>
      <c r="E10" s="11" t="s">
        <v>21</v>
      </c>
      <c r="F10" s="50"/>
      <c r="G10" s="51"/>
      <c r="K10" s="12" t="s">
        <v>16</v>
      </c>
      <c r="L10" s="52"/>
      <c r="M10" s="53"/>
      <c r="N10" s="54"/>
    </row>
    <row r="11" spans="1:15" ht="15.75" thickBot="1" x14ac:dyDescent="0.3">
      <c r="A11" s="10"/>
      <c r="B11" s="10"/>
      <c r="C11" s="10"/>
      <c r="E11" s="13"/>
      <c r="F11" s="29"/>
      <c r="G11" s="13"/>
      <c r="K11" s="14"/>
      <c r="L11" s="15"/>
      <c r="M11" s="15"/>
      <c r="N11" s="15"/>
    </row>
    <row r="12" spans="1:15" ht="30.75" customHeight="1" thickBot="1" x14ac:dyDescent="0.3">
      <c r="A12" s="65" t="s">
        <v>26</v>
      </c>
      <c r="B12" s="66"/>
      <c r="C12" s="16"/>
      <c r="D12" s="47" t="s">
        <v>17</v>
      </c>
      <c r="E12" s="48"/>
      <c r="F12" s="48"/>
      <c r="G12" s="49"/>
      <c r="H12" s="5"/>
      <c r="I12" s="24"/>
      <c r="J12" s="24"/>
      <c r="K12" s="14"/>
    </row>
    <row r="13" spans="1:15" ht="15.75" thickBot="1" x14ac:dyDescent="0.3">
      <c r="A13" s="67"/>
      <c r="B13" s="68"/>
      <c r="C13" s="16"/>
      <c r="D13" s="17"/>
      <c r="E13" s="13"/>
      <c r="F13" s="29"/>
      <c r="G13" s="13"/>
      <c r="K13" s="14"/>
    </row>
    <row r="14" spans="1:15" ht="30" customHeight="1" thickBot="1" x14ac:dyDescent="0.3">
      <c r="A14" s="67"/>
      <c r="B14" s="68"/>
      <c r="C14" s="16"/>
      <c r="D14" s="47" t="s">
        <v>18</v>
      </c>
      <c r="E14" s="48"/>
      <c r="F14" s="48"/>
      <c r="G14" s="49"/>
      <c r="H14" s="5"/>
      <c r="I14" s="24"/>
      <c r="J14" s="24"/>
      <c r="K14" s="14"/>
    </row>
    <row r="15" spans="1:15" ht="18.75" customHeight="1" thickBot="1" x14ac:dyDescent="0.3">
      <c r="A15" s="67"/>
      <c r="B15" s="68"/>
      <c r="C15" s="16"/>
      <c r="E15" s="13"/>
      <c r="F15" s="29"/>
      <c r="G15" s="13"/>
      <c r="K15" s="14"/>
    </row>
    <row r="16" spans="1:15" ht="24" customHeight="1" thickBot="1" x14ac:dyDescent="0.3">
      <c r="A16" s="69"/>
      <c r="B16" s="70"/>
      <c r="C16" s="16"/>
      <c r="D16" s="47" t="s">
        <v>22</v>
      </c>
      <c r="E16" s="48"/>
      <c r="F16" s="48"/>
      <c r="G16" s="49"/>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6" customFormat="1" ht="153" customHeight="1" x14ac:dyDescent="0.2">
      <c r="A20" s="31">
        <v>1</v>
      </c>
      <c r="B20" s="38" t="s">
        <v>45</v>
      </c>
      <c r="C20" s="32"/>
      <c r="D20" s="37">
        <v>1</v>
      </c>
      <c r="E20" s="37" t="s">
        <v>44</v>
      </c>
      <c r="F20" s="33">
        <v>0</v>
      </c>
      <c r="G20" s="34">
        <v>0</v>
      </c>
      <c r="H20" s="35">
        <f>+ROUND(F20*G20,0)</f>
        <v>0</v>
      </c>
      <c r="I20" s="34">
        <v>0</v>
      </c>
      <c r="J20" s="35">
        <f>ROUND(F20*I20,0)</f>
        <v>0</v>
      </c>
      <c r="K20" s="35">
        <f>ROUND(F20+H20+J20,0)</f>
        <v>0</v>
      </c>
      <c r="L20" s="35">
        <f>ROUND(F20*D20,0)</f>
        <v>0</v>
      </c>
      <c r="M20" s="35">
        <f t="shared" ref="M20" si="0">ROUND(L20*G20,0)</f>
        <v>0</v>
      </c>
      <c r="N20" s="35">
        <f t="shared" ref="N20" si="1">ROUND(L20*I20,0)</f>
        <v>0</v>
      </c>
      <c r="O20" s="77">
        <f t="shared" ref="O20" si="2">ROUND(L20+N20+M20,0)</f>
        <v>0</v>
      </c>
    </row>
    <row r="21" spans="1:15" s="36" customFormat="1" ht="162.75" customHeight="1" x14ac:dyDescent="0.2">
      <c r="A21" s="31">
        <v>2</v>
      </c>
      <c r="B21" s="38" t="s">
        <v>46</v>
      </c>
      <c r="C21" s="32"/>
      <c r="D21" s="37">
        <v>2</v>
      </c>
      <c r="E21" s="37" t="s">
        <v>44</v>
      </c>
      <c r="F21" s="33">
        <v>0</v>
      </c>
      <c r="G21" s="34">
        <v>0</v>
      </c>
      <c r="H21" s="35">
        <f t="shared" ref="H20:H83" si="3">+ROUND(F21*G21,0)</f>
        <v>0</v>
      </c>
      <c r="I21" s="34">
        <v>0</v>
      </c>
      <c r="J21" s="35">
        <f t="shared" ref="J20:J83" si="4">ROUND(F21*I21,0)</f>
        <v>0</v>
      </c>
      <c r="K21" s="35">
        <f t="shared" ref="K21:K83" si="5">ROUND(F21+H21+J21,0)</f>
        <v>0</v>
      </c>
      <c r="L21" s="35">
        <f t="shared" ref="L21:L83" si="6">ROUND(F21*D21,0)</f>
        <v>0</v>
      </c>
      <c r="M21" s="35">
        <f t="shared" ref="M21:M83" si="7">ROUND(L21*G21,0)</f>
        <v>0</v>
      </c>
      <c r="N21" s="35">
        <f t="shared" ref="N21:N83" si="8">ROUND(L21*I21,0)</f>
        <v>0</v>
      </c>
      <c r="O21" s="77">
        <f t="shared" ref="O21:O83" si="9">ROUND(L21+N21+M21,0)</f>
        <v>0</v>
      </c>
    </row>
    <row r="22" spans="1:15" s="36" customFormat="1" ht="102.75" customHeight="1" x14ac:dyDescent="0.2">
      <c r="A22" s="31">
        <v>3</v>
      </c>
      <c r="B22" s="38" t="s">
        <v>47</v>
      </c>
      <c r="C22" s="32"/>
      <c r="D22" s="37">
        <v>1</v>
      </c>
      <c r="E22" s="37" t="s">
        <v>44</v>
      </c>
      <c r="F22" s="33">
        <v>0</v>
      </c>
      <c r="G22" s="34">
        <v>0</v>
      </c>
      <c r="H22" s="35">
        <f t="shared" si="3"/>
        <v>0</v>
      </c>
      <c r="I22" s="34">
        <v>0</v>
      </c>
      <c r="J22" s="35">
        <f t="shared" si="4"/>
        <v>0</v>
      </c>
      <c r="K22" s="35">
        <f t="shared" si="5"/>
        <v>0</v>
      </c>
      <c r="L22" s="35">
        <f t="shared" si="6"/>
        <v>0</v>
      </c>
      <c r="M22" s="35">
        <f t="shared" si="7"/>
        <v>0</v>
      </c>
      <c r="N22" s="35">
        <f t="shared" si="8"/>
        <v>0</v>
      </c>
      <c r="O22" s="77">
        <f t="shared" si="9"/>
        <v>0</v>
      </c>
    </row>
    <row r="23" spans="1:15" s="36" customFormat="1" ht="106.5" customHeight="1" x14ac:dyDescent="0.2">
      <c r="A23" s="31">
        <v>4</v>
      </c>
      <c r="B23" s="38" t="s">
        <v>48</v>
      </c>
      <c r="C23" s="32"/>
      <c r="D23" s="37">
        <v>4</v>
      </c>
      <c r="E23" s="37" t="s">
        <v>108</v>
      </c>
      <c r="F23" s="33">
        <v>0</v>
      </c>
      <c r="G23" s="34">
        <v>0</v>
      </c>
      <c r="H23" s="35">
        <f t="shared" si="3"/>
        <v>0</v>
      </c>
      <c r="I23" s="34">
        <v>0</v>
      </c>
      <c r="J23" s="35">
        <f t="shared" si="4"/>
        <v>0</v>
      </c>
      <c r="K23" s="35">
        <f t="shared" si="5"/>
        <v>0</v>
      </c>
      <c r="L23" s="35">
        <f t="shared" si="6"/>
        <v>0</v>
      </c>
      <c r="M23" s="35">
        <f t="shared" si="7"/>
        <v>0</v>
      </c>
      <c r="N23" s="35">
        <f t="shared" si="8"/>
        <v>0</v>
      </c>
      <c r="O23" s="77">
        <f t="shared" si="9"/>
        <v>0</v>
      </c>
    </row>
    <row r="24" spans="1:15" s="36" customFormat="1" ht="149.25" customHeight="1" x14ac:dyDescent="0.2">
      <c r="A24" s="31">
        <v>5</v>
      </c>
      <c r="B24" s="38" t="s">
        <v>49</v>
      </c>
      <c r="C24" s="32"/>
      <c r="D24" s="37">
        <v>8</v>
      </c>
      <c r="E24" s="37" t="s">
        <v>44</v>
      </c>
      <c r="F24" s="33">
        <v>0</v>
      </c>
      <c r="G24" s="34">
        <v>0</v>
      </c>
      <c r="H24" s="35">
        <f t="shared" si="3"/>
        <v>0</v>
      </c>
      <c r="I24" s="34">
        <v>0</v>
      </c>
      <c r="J24" s="35">
        <f t="shared" si="4"/>
        <v>0</v>
      </c>
      <c r="K24" s="35">
        <f t="shared" si="5"/>
        <v>0</v>
      </c>
      <c r="L24" s="35">
        <f t="shared" si="6"/>
        <v>0</v>
      </c>
      <c r="M24" s="35">
        <f t="shared" si="7"/>
        <v>0</v>
      </c>
      <c r="N24" s="35">
        <f t="shared" si="8"/>
        <v>0</v>
      </c>
      <c r="O24" s="77">
        <f t="shared" si="9"/>
        <v>0</v>
      </c>
    </row>
    <row r="25" spans="1:15" s="36" customFormat="1" ht="66" customHeight="1" x14ac:dyDescent="0.2">
      <c r="A25" s="31">
        <v>6</v>
      </c>
      <c r="B25" s="38" t="s">
        <v>50</v>
      </c>
      <c r="C25" s="32"/>
      <c r="D25" s="37">
        <v>1</v>
      </c>
      <c r="E25" s="37" t="s">
        <v>44</v>
      </c>
      <c r="F25" s="33">
        <v>0</v>
      </c>
      <c r="G25" s="34">
        <v>0</v>
      </c>
      <c r="H25" s="35">
        <f t="shared" si="3"/>
        <v>0</v>
      </c>
      <c r="I25" s="34">
        <v>0</v>
      </c>
      <c r="J25" s="35">
        <f t="shared" si="4"/>
        <v>0</v>
      </c>
      <c r="K25" s="35">
        <f t="shared" si="5"/>
        <v>0</v>
      </c>
      <c r="L25" s="35">
        <f t="shared" si="6"/>
        <v>0</v>
      </c>
      <c r="M25" s="35">
        <f t="shared" si="7"/>
        <v>0</v>
      </c>
      <c r="N25" s="35">
        <f t="shared" si="8"/>
        <v>0</v>
      </c>
      <c r="O25" s="77">
        <f t="shared" si="9"/>
        <v>0</v>
      </c>
    </row>
    <row r="26" spans="1:15" s="36" customFormat="1" ht="33" customHeight="1" x14ac:dyDescent="0.2">
      <c r="A26" s="31">
        <v>7</v>
      </c>
      <c r="B26" s="38" t="s">
        <v>51</v>
      </c>
      <c r="C26" s="32"/>
      <c r="D26" s="37">
        <v>1</v>
      </c>
      <c r="E26" s="37" t="s">
        <v>44</v>
      </c>
      <c r="F26" s="33">
        <v>0</v>
      </c>
      <c r="G26" s="34">
        <v>0</v>
      </c>
      <c r="H26" s="35">
        <f t="shared" si="3"/>
        <v>0</v>
      </c>
      <c r="I26" s="34">
        <v>0</v>
      </c>
      <c r="J26" s="35">
        <f t="shared" si="4"/>
        <v>0</v>
      </c>
      <c r="K26" s="35">
        <f t="shared" si="5"/>
        <v>0</v>
      </c>
      <c r="L26" s="35">
        <f t="shared" si="6"/>
        <v>0</v>
      </c>
      <c r="M26" s="35">
        <f t="shared" si="7"/>
        <v>0</v>
      </c>
      <c r="N26" s="35">
        <f t="shared" si="8"/>
        <v>0</v>
      </c>
      <c r="O26" s="77">
        <f t="shared" si="9"/>
        <v>0</v>
      </c>
    </row>
    <row r="27" spans="1:15" s="36" customFormat="1" ht="110.25" customHeight="1" x14ac:dyDescent="0.2">
      <c r="A27" s="31">
        <v>8</v>
      </c>
      <c r="B27" s="38" t="s">
        <v>52</v>
      </c>
      <c r="C27" s="32"/>
      <c r="D27" s="37">
        <v>2</v>
      </c>
      <c r="E27" s="37" t="s">
        <v>44</v>
      </c>
      <c r="F27" s="33">
        <v>0</v>
      </c>
      <c r="G27" s="34">
        <v>0</v>
      </c>
      <c r="H27" s="35">
        <f t="shared" si="3"/>
        <v>0</v>
      </c>
      <c r="I27" s="34">
        <v>0</v>
      </c>
      <c r="J27" s="35">
        <f t="shared" si="4"/>
        <v>0</v>
      </c>
      <c r="K27" s="35">
        <f t="shared" si="5"/>
        <v>0</v>
      </c>
      <c r="L27" s="35">
        <f t="shared" si="6"/>
        <v>0</v>
      </c>
      <c r="M27" s="35">
        <f t="shared" si="7"/>
        <v>0</v>
      </c>
      <c r="N27" s="35">
        <f t="shared" si="8"/>
        <v>0</v>
      </c>
      <c r="O27" s="77">
        <f t="shared" si="9"/>
        <v>0</v>
      </c>
    </row>
    <row r="28" spans="1:15" s="36" customFormat="1" ht="149.25" customHeight="1" x14ac:dyDescent="0.2">
      <c r="A28" s="31">
        <v>9</v>
      </c>
      <c r="B28" s="38" t="s">
        <v>53</v>
      </c>
      <c r="C28" s="32"/>
      <c r="D28" s="37">
        <v>6</v>
      </c>
      <c r="E28" s="37" t="s">
        <v>44</v>
      </c>
      <c r="F28" s="33">
        <v>0</v>
      </c>
      <c r="G28" s="34">
        <v>0</v>
      </c>
      <c r="H28" s="35">
        <f t="shared" si="3"/>
        <v>0</v>
      </c>
      <c r="I28" s="34">
        <v>0</v>
      </c>
      <c r="J28" s="35">
        <f t="shared" si="4"/>
        <v>0</v>
      </c>
      <c r="K28" s="35">
        <f t="shared" si="5"/>
        <v>0</v>
      </c>
      <c r="L28" s="35">
        <f t="shared" si="6"/>
        <v>0</v>
      </c>
      <c r="M28" s="35">
        <f t="shared" si="7"/>
        <v>0</v>
      </c>
      <c r="N28" s="35">
        <f t="shared" si="8"/>
        <v>0</v>
      </c>
      <c r="O28" s="77">
        <f t="shared" si="9"/>
        <v>0</v>
      </c>
    </row>
    <row r="29" spans="1:15" s="36" customFormat="1" ht="87" customHeight="1" x14ac:dyDescent="0.2">
      <c r="A29" s="31">
        <v>10</v>
      </c>
      <c r="B29" s="38" t="s">
        <v>54</v>
      </c>
      <c r="C29" s="32"/>
      <c r="D29" s="37">
        <v>5</v>
      </c>
      <c r="E29" s="37" t="s">
        <v>44</v>
      </c>
      <c r="F29" s="33">
        <v>0</v>
      </c>
      <c r="G29" s="34">
        <v>0</v>
      </c>
      <c r="H29" s="35">
        <f t="shared" si="3"/>
        <v>0</v>
      </c>
      <c r="I29" s="34">
        <v>0</v>
      </c>
      <c r="J29" s="35">
        <f t="shared" si="4"/>
        <v>0</v>
      </c>
      <c r="K29" s="35">
        <f t="shared" si="5"/>
        <v>0</v>
      </c>
      <c r="L29" s="35">
        <f t="shared" si="6"/>
        <v>0</v>
      </c>
      <c r="M29" s="35">
        <f t="shared" si="7"/>
        <v>0</v>
      </c>
      <c r="N29" s="35">
        <f t="shared" si="8"/>
        <v>0</v>
      </c>
      <c r="O29" s="77">
        <f t="shared" si="9"/>
        <v>0</v>
      </c>
    </row>
    <row r="30" spans="1:15" s="36" customFormat="1" ht="81.75" customHeight="1" x14ac:dyDescent="0.2">
      <c r="A30" s="31">
        <v>11</v>
      </c>
      <c r="B30" s="38" t="s">
        <v>55</v>
      </c>
      <c r="C30" s="32"/>
      <c r="D30" s="37">
        <v>50</v>
      </c>
      <c r="E30" s="37" t="s">
        <v>109</v>
      </c>
      <c r="F30" s="33">
        <v>0</v>
      </c>
      <c r="G30" s="34">
        <v>0</v>
      </c>
      <c r="H30" s="35">
        <f t="shared" si="3"/>
        <v>0</v>
      </c>
      <c r="I30" s="34">
        <v>0</v>
      </c>
      <c r="J30" s="35">
        <f t="shared" si="4"/>
        <v>0</v>
      </c>
      <c r="K30" s="35">
        <f t="shared" si="5"/>
        <v>0</v>
      </c>
      <c r="L30" s="35">
        <f t="shared" si="6"/>
        <v>0</v>
      </c>
      <c r="M30" s="35">
        <f t="shared" si="7"/>
        <v>0</v>
      </c>
      <c r="N30" s="35">
        <f t="shared" si="8"/>
        <v>0</v>
      </c>
      <c r="O30" s="77">
        <f t="shared" si="9"/>
        <v>0</v>
      </c>
    </row>
    <row r="31" spans="1:15" s="36" customFormat="1" ht="74.25" customHeight="1" x14ac:dyDescent="0.2">
      <c r="A31" s="31">
        <v>12</v>
      </c>
      <c r="B31" s="38" t="s">
        <v>56</v>
      </c>
      <c r="C31" s="32"/>
      <c r="D31" s="37">
        <v>3</v>
      </c>
      <c r="E31" s="37" t="s">
        <v>44</v>
      </c>
      <c r="F31" s="33">
        <v>0</v>
      </c>
      <c r="G31" s="34">
        <v>0</v>
      </c>
      <c r="H31" s="35">
        <f t="shared" si="3"/>
        <v>0</v>
      </c>
      <c r="I31" s="34">
        <v>0</v>
      </c>
      <c r="J31" s="35">
        <f t="shared" si="4"/>
        <v>0</v>
      </c>
      <c r="K31" s="35">
        <f t="shared" si="5"/>
        <v>0</v>
      </c>
      <c r="L31" s="35">
        <f t="shared" si="6"/>
        <v>0</v>
      </c>
      <c r="M31" s="35">
        <f t="shared" si="7"/>
        <v>0</v>
      </c>
      <c r="N31" s="35">
        <f t="shared" si="8"/>
        <v>0</v>
      </c>
      <c r="O31" s="77">
        <f t="shared" si="9"/>
        <v>0</v>
      </c>
    </row>
    <row r="32" spans="1:15" s="36" customFormat="1" ht="78" customHeight="1" x14ac:dyDescent="0.2">
      <c r="A32" s="31">
        <v>13</v>
      </c>
      <c r="B32" s="38" t="s">
        <v>57</v>
      </c>
      <c r="C32" s="32"/>
      <c r="D32" s="37">
        <v>25</v>
      </c>
      <c r="E32" s="37" t="s">
        <v>44</v>
      </c>
      <c r="F32" s="33">
        <v>0</v>
      </c>
      <c r="G32" s="34">
        <v>0</v>
      </c>
      <c r="H32" s="35">
        <f t="shared" si="3"/>
        <v>0</v>
      </c>
      <c r="I32" s="34">
        <v>0</v>
      </c>
      <c r="J32" s="35">
        <f t="shared" si="4"/>
        <v>0</v>
      </c>
      <c r="K32" s="35">
        <f t="shared" si="5"/>
        <v>0</v>
      </c>
      <c r="L32" s="35">
        <f t="shared" si="6"/>
        <v>0</v>
      </c>
      <c r="M32" s="35">
        <f t="shared" si="7"/>
        <v>0</v>
      </c>
      <c r="N32" s="35">
        <f t="shared" si="8"/>
        <v>0</v>
      </c>
      <c r="O32" s="77">
        <f t="shared" si="9"/>
        <v>0</v>
      </c>
    </row>
    <row r="33" spans="1:15" s="36" customFormat="1" ht="57.75" customHeight="1" x14ac:dyDescent="0.2">
      <c r="A33" s="31">
        <v>14</v>
      </c>
      <c r="B33" s="38" t="s">
        <v>58</v>
      </c>
      <c r="C33" s="32"/>
      <c r="D33" s="37">
        <v>5</v>
      </c>
      <c r="E33" s="37" t="s">
        <v>44</v>
      </c>
      <c r="F33" s="33">
        <v>0</v>
      </c>
      <c r="G33" s="34">
        <v>0</v>
      </c>
      <c r="H33" s="35">
        <f t="shared" si="3"/>
        <v>0</v>
      </c>
      <c r="I33" s="34">
        <v>0</v>
      </c>
      <c r="J33" s="35">
        <f t="shared" si="4"/>
        <v>0</v>
      </c>
      <c r="K33" s="35">
        <f t="shared" si="5"/>
        <v>0</v>
      </c>
      <c r="L33" s="35">
        <f t="shared" si="6"/>
        <v>0</v>
      </c>
      <c r="M33" s="35">
        <f t="shared" si="7"/>
        <v>0</v>
      </c>
      <c r="N33" s="35">
        <f t="shared" si="8"/>
        <v>0</v>
      </c>
      <c r="O33" s="77">
        <f t="shared" si="9"/>
        <v>0</v>
      </c>
    </row>
    <row r="34" spans="1:15" s="36" customFormat="1" ht="54" customHeight="1" x14ac:dyDescent="0.2">
      <c r="A34" s="31">
        <v>15</v>
      </c>
      <c r="B34" s="38" t="s">
        <v>59</v>
      </c>
      <c r="C34" s="32"/>
      <c r="D34" s="37">
        <v>50</v>
      </c>
      <c r="E34" s="37" t="s">
        <v>44</v>
      </c>
      <c r="F34" s="33">
        <v>0</v>
      </c>
      <c r="G34" s="34">
        <v>0</v>
      </c>
      <c r="H34" s="35">
        <f t="shared" si="3"/>
        <v>0</v>
      </c>
      <c r="I34" s="34">
        <v>0</v>
      </c>
      <c r="J34" s="35">
        <f t="shared" si="4"/>
        <v>0</v>
      </c>
      <c r="K34" s="35">
        <f t="shared" si="5"/>
        <v>0</v>
      </c>
      <c r="L34" s="35">
        <f t="shared" si="6"/>
        <v>0</v>
      </c>
      <c r="M34" s="35">
        <f t="shared" si="7"/>
        <v>0</v>
      </c>
      <c r="N34" s="35">
        <f t="shared" si="8"/>
        <v>0</v>
      </c>
      <c r="O34" s="77">
        <f t="shared" si="9"/>
        <v>0</v>
      </c>
    </row>
    <row r="35" spans="1:15" s="36" customFormat="1" ht="61.5" customHeight="1" x14ac:dyDescent="0.2">
      <c r="A35" s="31">
        <v>16</v>
      </c>
      <c r="B35" s="38" t="s">
        <v>60</v>
      </c>
      <c r="C35" s="32"/>
      <c r="D35" s="37">
        <v>20</v>
      </c>
      <c r="E35" s="37" t="s">
        <v>44</v>
      </c>
      <c r="F35" s="33">
        <v>0</v>
      </c>
      <c r="G35" s="34">
        <v>0</v>
      </c>
      <c r="H35" s="35">
        <f t="shared" si="3"/>
        <v>0</v>
      </c>
      <c r="I35" s="34">
        <v>0</v>
      </c>
      <c r="J35" s="35">
        <f t="shared" si="4"/>
        <v>0</v>
      </c>
      <c r="K35" s="35">
        <f t="shared" si="5"/>
        <v>0</v>
      </c>
      <c r="L35" s="35">
        <f t="shared" si="6"/>
        <v>0</v>
      </c>
      <c r="M35" s="35">
        <f t="shared" si="7"/>
        <v>0</v>
      </c>
      <c r="N35" s="35">
        <f t="shared" si="8"/>
        <v>0</v>
      </c>
      <c r="O35" s="77">
        <f t="shared" si="9"/>
        <v>0</v>
      </c>
    </row>
    <row r="36" spans="1:15" s="36" customFormat="1" ht="54" customHeight="1" x14ac:dyDescent="0.2">
      <c r="A36" s="31">
        <v>17</v>
      </c>
      <c r="B36" s="38" t="s">
        <v>61</v>
      </c>
      <c r="C36" s="32"/>
      <c r="D36" s="37">
        <v>5</v>
      </c>
      <c r="E36" s="37" t="s">
        <v>44</v>
      </c>
      <c r="F36" s="33">
        <v>0</v>
      </c>
      <c r="G36" s="34">
        <v>0</v>
      </c>
      <c r="H36" s="35">
        <f t="shared" si="3"/>
        <v>0</v>
      </c>
      <c r="I36" s="34">
        <v>0</v>
      </c>
      <c r="J36" s="35">
        <f t="shared" si="4"/>
        <v>0</v>
      </c>
      <c r="K36" s="35">
        <f t="shared" si="5"/>
        <v>0</v>
      </c>
      <c r="L36" s="35">
        <f t="shared" si="6"/>
        <v>0</v>
      </c>
      <c r="M36" s="35">
        <f t="shared" si="7"/>
        <v>0</v>
      </c>
      <c r="N36" s="35">
        <f t="shared" si="8"/>
        <v>0</v>
      </c>
      <c r="O36" s="77">
        <f t="shared" si="9"/>
        <v>0</v>
      </c>
    </row>
    <row r="37" spans="1:15" s="36" customFormat="1" ht="53.25" customHeight="1" x14ac:dyDescent="0.2">
      <c r="A37" s="31">
        <v>18</v>
      </c>
      <c r="B37" s="38" t="s">
        <v>62</v>
      </c>
      <c r="C37" s="32"/>
      <c r="D37" s="37">
        <v>10</v>
      </c>
      <c r="E37" s="37" t="s">
        <v>44</v>
      </c>
      <c r="F37" s="33">
        <v>0</v>
      </c>
      <c r="G37" s="34">
        <v>0</v>
      </c>
      <c r="H37" s="35">
        <f t="shared" si="3"/>
        <v>0</v>
      </c>
      <c r="I37" s="34">
        <v>0</v>
      </c>
      <c r="J37" s="35">
        <f t="shared" si="4"/>
        <v>0</v>
      </c>
      <c r="K37" s="35">
        <f t="shared" si="5"/>
        <v>0</v>
      </c>
      <c r="L37" s="35">
        <f t="shared" si="6"/>
        <v>0</v>
      </c>
      <c r="M37" s="35">
        <f t="shared" si="7"/>
        <v>0</v>
      </c>
      <c r="N37" s="35">
        <f t="shared" si="8"/>
        <v>0</v>
      </c>
      <c r="O37" s="77">
        <f t="shared" si="9"/>
        <v>0</v>
      </c>
    </row>
    <row r="38" spans="1:15" s="36" customFormat="1" ht="59.25" customHeight="1" x14ac:dyDescent="0.2">
      <c r="A38" s="31">
        <v>19</v>
      </c>
      <c r="B38" s="38" t="s">
        <v>63</v>
      </c>
      <c r="C38" s="32"/>
      <c r="D38" s="37">
        <v>5</v>
      </c>
      <c r="E38" s="37" t="s">
        <v>109</v>
      </c>
      <c r="F38" s="33">
        <v>0</v>
      </c>
      <c r="G38" s="34">
        <v>0</v>
      </c>
      <c r="H38" s="35">
        <f t="shared" si="3"/>
        <v>0</v>
      </c>
      <c r="I38" s="34">
        <v>0</v>
      </c>
      <c r="J38" s="35">
        <f t="shared" si="4"/>
        <v>0</v>
      </c>
      <c r="K38" s="35">
        <f t="shared" si="5"/>
        <v>0</v>
      </c>
      <c r="L38" s="35">
        <f t="shared" si="6"/>
        <v>0</v>
      </c>
      <c r="M38" s="35">
        <f t="shared" si="7"/>
        <v>0</v>
      </c>
      <c r="N38" s="35">
        <f t="shared" si="8"/>
        <v>0</v>
      </c>
      <c r="O38" s="77">
        <f t="shared" si="9"/>
        <v>0</v>
      </c>
    </row>
    <row r="39" spans="1:15" s="36" customFormat="1" ht="36.75" customHeight="1" x14ac:dyDescent="0.2">
      <c r="A39" s="31">
        <v>20</v>
      </c>
      <c r="B39" s="38" t="s">
        <v>64</v>
      </c>
      <c r="C39" s="32"/>
      <c r="D39" s="37">
        <v>4</v>
      </c>
      <c r="E39" s="37" t="s">
        <v>109</v>
      </c>
      <c r="F39" s="33">
        <v>0</v>
      </c>
      <c r="G39" s="34">
        <v>0</v>
      </c>
      <c r="H39" s="35">
        <f t="shared" si="3"/>
        <v>0</v>
      </c>
      <c r="I39" s="34">
        <v>0</v>
      </c>
      <c r="J39" s="35">
        <f t="shared" si="4"/>
        <v>0</v>
      </c>
      <c r="K39" s="35">
        <f t="shared" si="5"/>
        <v>0</v>
      </c>
      <c r="L39" s="35">
        <f t="shared" si="6"/>
        <v>0</v>
      </c>
      <c r="M39" s="35">
        <f t="shared" si="7"/>
        <v>0</v>
      </c>
      <c r="N39" s="35">
        <f t="shared" si="8"/>
        <v>0</v>
      </c>
      <c r="O39" s="77">
        <f t="shared" si="9"/>
        <v>0</v>
      </c>
    </row>
    <row r="40" spans="1:15" s="36" customFormat="1" ht="42.75" customHeight="1" x14ac:dyDescent="0.2">
      <c r="A40" s="31">
        <v>21</v>
      </c>
      <c r="B40" s="38" t="s">
        <v>65</v>
      </c>
      <c r="C40" s="32"/>
      <c r="D40" s="37">
        <v>2</v>
      </c>
      <c r="E40" s="37" t="s">
        <v>109</v>
      </c>
      <c r="F40" s="33">
        <v>0</v>
      </c>
      <c r="G40" s="34">
        <v>0</v>
      </c>
      <c r="H40" s="35">
        <f t="shared" si="3"/>
        <v>0</v>
      </c>
      <c r="I40" s="34">
        <v>0</v>
      </c>
      <c r="J40" s="35">
        <f t="shared" si="4"/>
        <v>0</v>
      </c>
      <c r="K40" s="35">
        <f t="shared" si="5"/>
        <v>0</v>
      </c>
      <c r="L40" s="35">
        <f t="shared" si="6"/>
        <v>0</v>
      </c>
      <c r="M40" s="35">
        <f t="shared" si="7"/>
        <v>0</v>
      </c>
      <c r="N40" s="35">
        <f t="shared" si="8"/>
        <v>0</v>
      </c>
      <c r="O40" s="77">
        <f t="shared" si="9"/>
        <v>0</v>
      </c>
    </row>
    <row r="41" spans="1:15" s="36" customFormat="1" ht="51.75" customHeight="1" x14ac:dyDescent="0.2">
      <c r="A41" s="31">
        <v>22</v>
      </c>
      <c r="B41" s="38" t="s">
        <v>66</v>
      </c>
      <c r="C41" s="32"/>
      <c r="D41" s="37">
        <v>2</v>
      </c>
      <c r="E41" s="37" t="s">
        <v>109</v>
      </c>
      <c r="F41" s="33">
        <v>0</v>
      </c>
      <c r="G41" s="34">
        <v>0</v>
      </c>
      <c r="H41" s="35">
        <f t="shared" si="3"/>
        <v>0</v>
      </c>
      <c r="I41" s="34">
        <v>0</v>
      </c>
      <c r="J41" s="35">
        <f t="shared" si="4"/>
        <v>0</v>
      </c>
      <c r="K41" s="35">
        <f t="shared" si="5"/>
        <v>0</v>
      </c>
      <c r="L41" s="35">
        <f t="shared" si="6"/>
        <v>0</v>
      </c>
      <c r="M41" s="35">
        <f t="shared" si="7"/>
        <v>0</v>
      </c>
      <c r="N41" s="35">
        <f t="shared" si="8"/>
        <v>0</v>
      </c>
      <c r="O41" s="77">
        <f t="shared" si="9"/>
        <v>0</v>
      </c>
    </row>
    <row r="42" spans="1:15" s="36" customFormat="1" ht="42.75" customHeight="1" x14ac:dyDescent="0.2">
      <c r="A42" s="31">
        <v>23</v>
      </c>
      <c r="B42" s="38" t="s">
        <v>67</v>
      </c>
      <c r="C42" s="32"/>
      <c r="D42" s="37">
        <v>2</v>
      </c>
      <c r="E42" s="37" t="s">
        <v>109</v>
      </c>
      <c r="F42" s="33">
        <v>0</v>
      </c>
      <c r="G42" s="34">
        <v>0</v>
      </c>
      <c r="H42" s="35">
        <f t="shared" si="3"/>
        <v>0</v>
      </c>
      <c r="I42" s="34">
        <v>0</v>
      </c>
      <c r="J42" s="35">
        <f t="shared" si="4"/>
        <v>0</v>
      </c>
      <c r="K42" s="35">
        <f t="shared" si="5"/>
        <v>0</v>
      </c>
      <c r="L42" s="35">
        <f t="shared" si="6"/>
        <v>0</v>
      </c>
      <c r="M42" s="35">
        <f t="shared" si="7"/>
        <v>0</v>
      </c>
      <c r="N42" s="35">
        <f t="shared" si="8"/>
        <v>0</v>
      </c>
      <c r="O42" s="77">
        <f t="shared" si="9"/>
        <v>0</v>
      </c>
    </row>
    <row r="43" spans="1:15" s="36" customFormat="1" ht="45.75" customHeight="1" x14ac:dyDescent="0.2">
      <c r="A43" s="31">
        <v>24</v>
      </c>
      <c r="B43" s="38" t="s">
        <v>68</v>
      </c>
      <c r="C43" s="32"/>
      <c r="D43" s="37">
        <v>4</v>
      </c>
      <c r="E43" s="37" t="s">
        <v>109</v>
      </c>
      <c r="F43" s="33">
        <v>0</v>
      </c>
      <c r="G43" s="34">
        <v>0</v>
      </c>
      <c r="H43" s="35">
        <f t="shared" si="3"/>
        <v>0</v>
      </c>
      <c r="I43" s="34">
        <v>0</v>
      </c>
      <c r="J43" s="35">
        <f t="shared" si="4"/>
        <v>0</v>
      </c>
      <c r="K43" s="35">
        <f t="shared" si="5"/>
        <v>0</v>
      </c>
      <c r="L43" s="35">
        <f t="shared" si="6"/>
        <v>0</v>
      </c>
      <c r="M43" s="35">
        <f t="shared" si="7"/>
        <v>0</v>
      </c>
      <c r="N43" s="35">
        <f t="shared" si="8"/>
        <v>0</v>
      </c>
      <c r="O43" s="77">
        <f t="shared" si="9"/>
        <v>0</v>
      </c>
    </row>
    <row r="44" spans="1:15" s="36" customFormat="1" ht="42" customHeight="1" x14ac:dyDescent="0.2">
      <c r="A44" s="31">
        <v>25</v>
      </c>
      <c r="B44" s="38" t="s">
        <v>69</v>
      </c>
      <c r="C44" s="32"/>
      <c r="D44" s="37">
        <v>2</v>
      </c>
      <c r="E44" s="37" t="s">
        <v>109</v>
      </c>
      <c r="F44" s="33">
        <v>0</v>
      </c>
      <c r="G44" s="34">
        <v>0</v>
      </c>
      <c r="H44" s="35">
        <f t="shared" si="3"/>
        <v>0</v>
      </c>
      <c r="I44" s="34">
        <v>0</v>
      </c>
      <c r="J44" s="35">
        <f t="shared" si="4"/>
        <v>0</v>
      </c>
      <c r="K44" s="35">
        <f t="shared" si="5"/>
        <v>0</v>
      </c>
      <c r="L44" s="35">
        <f t="shared" si="6"/>
        <v>0</v>
      </c>
      <c r="M44" s="35">
        <f t="shared" si="7"/>
        <v>0</v>
      </c>
      <c r="N44" s="35">
        <f t="shared" si="8"/>
        <v>0</v>
      </c>
      <c r="O44" s="77">
        <f t="shared" si="9"/>
        <v>0</v>
      </c>
    </row>
    <row r="45" spans="1:15" s="36" customFormat="1" ht="50.25" customHeight="1" x14ac:dyDescent="0.2">
      <c r="A45" s="31">
        <v>26</v>
      </c>
      <c r="B45" s="38" t="s">
        <v>70</v>
      </c>
      <c r="C45" s="32"/>
      <c r="D45" s="37">
        <v>20</v>
      </c>
      <c r="E45" s="37" t="s">
        <v>108</v>
      </c>
      <c r="F45" s="33">
        <v>0</v>
      </c>
      <c r="G45" s="34">
        <v>0</v>
      </c>
      <c r="H45" s="35">
        <f t="shared" si="3"/>
        <v>0</v>
      </c>
      <c r="I45" s="34">
        <v>0</v>
      </c>
      <c r="J45" s="35">
        <f t="shared" si="4"/>
        <v>0</v>
      </c>
      <c r="K45" s="35">
        <f t="shared" si="5"/>
        <v>0</v>
      </c>
      <c r="L45" s="35">
        <f t="shared" si="6"/>
        <v>0</v>
      </c>
      <c r="M45" s="35">
        <f t="shared" si="7"/>
        <v>0</v>
      </c>
      <c r="N45" s="35">
        <f t="shared" si="8"/>
        <v>0</v>
      </c>
      <c r="O45" s="77">
        <f t="shared" si="9"/>
        <v>0</v>
      </c>
    </row>
    <row r="46" spans="1:15" s="36" customFormat="1" ht="33" customHeight="1" x14ac:dyDescent="0.2">
      <c r="A46" s="31">
        <v>27</v>
      </c>
      <c r="B46" s="38" t="s">
        <v>71</v>
      </c>
      <c r="C46" s="32"/>
      <c r="D46" s="37">
        <v>12</v>
      </c>
      <c r="E46" s="37" t="s">
        <v>44</v>
      </c>
      <c r="F46" s="33">
        <v>0</v>
      </c>
      <c r="G46" s="34">
        <v>0</v>
      </c>
      <c r="H46" s="35">
        <f t="shared" si="3"/>
        <v>0</v>
      </c>
      <c r="I46" s="34">
        <v>0</v>
      </c>
      <c r="J46" s="35">
        <f t="shared" si="4"/>
        <v>0</v>
      </c>
      <c r="K46" s="35">
        <f t="shared" si="5"/>
        <v>0</v>
      </c>
      <c r="L46" s="35">
        <f t="shared" si="6"/>
        <v>0</v>
      </c>
      <c r="M46" s="35">
        <f t="shared" si="7"/>
        <v>0</v>
      </c>
      <c r="N46" s="35">
        <f t="shared" si="8"/>
        <v>0</v>
      </c>
      <c r="O46" s="77">
        <f t="shared" si="9"/>
        <v>0</v>
      </c>
    </row>
    <row r="47" spans="1:15" s="36" customFormat="1" ht="46.5" customHeight="1" x14ac:dyDescent="0.2">
      <c r="A47" s="31">
        <v>28</v>
      </c>
      <c r="B47" s="38" t="s">
        <v>72</v>
      </c>
      <c r="C47" s="32"/>
      <c r="D47" s="37">
        <v>2</v>
      </c>
      <c r="E47" s="37" t="s">
        <v>109</v>
      </c>
      <c r="F47" s="33">
        <v>0</v>
      </c>
      <c r="G47" s="34">
        <v>0</v>
      </c>
      <c r="H47" s="35">
        <f t="shared" si="3"/>
        <v>0</v>
      </c>
      <c r="I47" s="34">
        <v>0</v>
      </c>
      <c r="J47" s="35">
        <f t="shared" si="4"/>
        <v>0</v>
      </c>
      <c r="K47" s="35">
        <f t="shared" si="5"/>
        <v>0</v>
      </c>
      <c r="L47" s="35">
        <f t="shared" si="6"/>
        <v>0</v>
      </c>
      <c r="M47" s="35">
        <f t="shared" si="7"/>
        <v>0</v>
      </c>
      <c r="N47" s="35">
        <f t="shared" si="8"/>
        <v>0</v>
      </c>
      <c r="O47" s="77">
        <f t="shared" si="9"/>
        <v>0</v>
      </c>
    </row>
    <row r="48" spans="1:15" s="36" customFormat="1" ht="66.75" customHeight="1" x14ac:dyDescent="0.2">
      <c r="A48" s="31">
        <v>29</v>
      </c>
      <c r="B48" s="38" t="s">
        <v>73</v>
      </c>
      <c r="C48" s="32"/>
      <c r="D48" s="37">
        <v>24</v>
      </c>
      <c r="E48" s="37" t="s">
        <v>44</v>
      </c>
      <c r="F48" s="33">
        <v>0</v>
      </c>
      <c r="G48" s="34">
        <v>0</v>
      </c>
      <c r="H48" s="35">
        <f t="shared" si="3"/>
        <v>0</v>
      </c>
      <c r="I48" s="34">
        <v>0</v>
      </c>
      <c r="J48" s="35">
        <f t="shared" si="4"/>
        <v>0</v>
      </c>
      <c r="K48" s="35">
        <f t="shared" si="5"/>
        <v>0</v>
      </c>
      <c r="L48" s="35">
        <f t="shared" si="6"/>
        <v>0</v>
      </c>
      <c r="M48" s="35">
        <f t="shared" si="7"/>
        <v>0</v>
      </c>
      <c r="N48" s="35">
        <f t="shared" si="8"/>
        <v>0</v>
      </c>
      <c r="O48" s="77">
        <f t="shared" si="9"/>
        <v>0</v>
      </c>
    </row>
    <row r="49" spans="1:15" s="36" customFormat="1" ht="45.75" customHeight="1" x14ac:dyDescent="0.2">
      <c r="A49" s="31">
        <v>30</v>
      </c>
      <c r="B49" s="38" t="s">
        <v>74</v>
      </c>
      <c r="C49" s="32"/>
      <c r="D49" s="37">
        <v>2</v>
      </c>
      <c r="E49" s="37" t="s">
        <v>109</v>
      </c>
      <c r="F49" s="33">
        <v>0</v>
      </c>
      <c r="G49" s="34">
        <v>0</v>
      </c>
      <c r="H49" s="35">
        <f t="shared" si="3"/>
        <v>0</v>
      </c>
      <c r="I49" s="34">
        <v>0</v>
      </c>
      <c r="J49" s="35">
        <f t="shared" si="4"/>
        <v>0</v>
      </c>
      <c r="K49" s="35">
        <f t="shared" si="5"/>
        <v>0</v>
      </c>
      <c r="L49" s="35">
        <f t="shared" si="6"/>
        <v>0</v>
      </c>
      <c r="M49" s="35">
        <f t="shared" si="7"/>
        <v>0</v>
      </c>
      <c r="N49" s="35">
        <f t="shared" si="8"/>
        <v>0</v>
      </c>
      <c r="O49" s="77">
        <f t="shared" si="9"/>
        <v>0</v>
      </c>
    </row>
    <row r="50" spans="1:15" s="36" customFormat="1" ht="36" customHeight="1" x14ac:dyDescent="0.2">
      <c r="A50" s="31">
        <v>31</v>
      </c>
      <c r="B50" s="38" t="s">
        <v>75</v>
      </c>
      <c r="C50" s="32"/>
      <c r="D50" s="37">
        <v>2</v>
      </c>
      <c r="E50" s="37" t="s">
        <v>44</v>
      </c>
      <c r="F50" s="33">
        <v>0</v>
      </c>
      <c r="G50" s="34">
        <v>0</v>
      </c>
      <c r="H50" s="35">
        <f t="shared" si="3"/>
        <v>0</v>
      </c>
      <c r="I50" s="34">
        <v>0</v>
      </c>
      <c r="J50" s="35">
        <f t="shared" si="4"/>
        <v>0</v>
      </c>
      <c r="K50" s="35">
        <f t="shared" si="5"/>
        <v>0</v>
      </c>
      <c r="L50" s="35">
        <f t="shared" si="6"/>
        <v>0</v>
      </c>
      <c r="M50" s="35">
        <f t="shared" si="7"/>
        <v>0</v>
      </c>
      <c r="N50" s="35">
        <f t="shared" si="8"/>
        <v>0</v>
      </c>
      <c r="O50" s="77">
        <f t="shared" si="9"/>
        <v>0</v>
      </c>
    </row>
    <row r="51" spans="1:15" s="36" customFormat="1" ht="45.75" customHeight="1" x14ac:dyDescent="0.2">
      <c r="A51" s="31">
        <v>32</v>
      </c>
      <c r="B51" s="38" t="s">
        <v>76</v>
      </c>
      <c r="C51" s="32"/>
      <c r="D51" s="37">
        <v>2</v>
      </c>
      <c r="E51" s="37" t="s">
        <v>109</v>
      </c>
      <c r="F51" s="33">
        <v>0</v>
      </c>
      <c r="G51" s="34">
        <v>0</v>
      </c>
      <c r="H51" s="35">
        <f t="shared" si="3"/>
        <v>0</v>
      </c>
      <c r="I51" s="34">
        <v>0</v>
      </c>
      <c r="J51" s="35">
        <f t="shared" si="4"/>
        <v>0</v>
      </c>
      <c r="K51" s="35">
        <f t="shared" si="5"/>
        <v>0</v>
      </c>
      <c r="L51" s="35">
        <f t="shared" si="6"/>
        <v>0</v>
      </c>
      <c r="M51" s="35">
        <f t="shared" si="7"/>
        <v>0</v>
      </c>
      <c r="N51" s="35">
        <f t="shared" si="8"/>
        <v>0</v>
      </c>
      <c r="O51" s="77">
        <f t="shared" si="9"/>
        <v>0</v>
      </c>
    </row>
    <row r="52" spans="1:15" s="36" customFormat="1" ht="57.75" customHeight="1" x14ac:dyDescent="0.2">
      <c r="A52" s="31">
        <v>33</v>
      </c>
      <c r="B52" s="38" t="s">
        <v>77</v>
      </c>
      <c r="C52" s="32"/>
      <c r="D52" s="37">
        <v>2</v>
      </c>
      <c r="E52" s="37" t="s">
        <v>109</v>
      </c>
      <c r="F52" s="33">
        <v>0</v>
      </c>
      <c r="G52" s="34">
        <v>0</v>
      </c>
      <c r="H52" s="35">
        <f t="shared" si="3"/>
        <v>0</v>
      </c>
      <c r="I52" s="34">
        <v>0</v>
      </c>
      <c r="J52" s="35">
        <f t="shared" si="4"/>
        <v>0</v>
      </c>
      <c r="K52" s="35">
        <f t="shared" si="5"/>
        <v>0</v>
      </c>
      <c r="L52" s="35">
        <f t="shared" si="6"/>
        <v>0</v>
      </c>
      <c r="M52" s="35">
        <f t="shared" si="7"/>
        <v>0</v>
      </c>
      <c r="N52" s="35">
        <f t="shared" si="8"/>
        <v>0</v>
      </c>
      <c r="O52" s="77">
        <f t="shared" si="9"/>
        <v>0</v>
      </c>
    </row>
    <row r="53" spans="1:15" s="36" customFormat="1" ht="42.75" customHeight="1" x14ac:dyDescent="0.2">
      <c r="A53" s="31">
        <v>34</v>
      </c>
      <c r="B53" s="38" t="s">
        <v>78</v>
      </c>
      <c r="C53" s="32"/>
      <c r="D53" s="37">
        <v>2</v>
      </c>
      <c r="E53" s="37" t="s">
        <v>109</v>
      </c>
      <c r="F53" s="33">
        <v>0</v>
      </c>
      <c r="G53" s="34">
        <v>0</v>
      </c>
      <c r="H53" s="35">
        <f t="shared" si="3"/>
        <v>0</v>
      </c>
      <c r="I53" s="34">
        <v>0</v>
      </c>
      <c r="J53" s="35">
        <f t="shared" si="4"/>
        <v>0</v>
      </c>
      <c r="K53" s="35">
        <f t="shared" si="5"/>
        <v>0</v>
      </c>
      <c r="L53" s="35">
        <f t="shared" si="6"/>
        <v>0</v>
      </c>
      <c r="M53" s="35">
        <f t="shared" si="7"/>
        <v>0</v>
      </c>
      <c r="N53" s="35">
        <f t="shared" si="8"/>
        <v>0</v>
      </c>
      <c r="O53" s="77">
        <f t="shared" si="9"/>
        <v>0</v>
      </c>
    </row>
    <row r="54" spans="1:15" s="36" customFormat="1" ht="44.25" customHeight="1" x14ac:dyDescent="0.2">
      <c r="A54" s="31">
        <v>35</v>
      </c>
      <c r="B54" s="38" t="s">
        <v>79</v>
      </c>
      <c r="C54" s="32"/>
      <c r="D54" s="37">
        <v>2</v>
      </c>
      <c r="E54" s="37" t="s">
        <v>109</v>
      </c>
      <c r="F54" s="33">
        <v>0</v>
      </c>
      <c r="G54" s="34">
        <v>0</v>
      </c>
      <c r="H54" s="35">
        <f t="shared" si="3"/>
        <v>0</v>
      </c>
      <c r="I54" s="34">
        <v>0</v>
      </c>
      <c r="J54" s="35">
        <f t="shared" si="4"/>
        <v>0</v>
      </c>
      <c r="K54" s="35">
        <f t="shared" si="5"/>
        <v>0</v>
      </c>
      <c r="L54" s="35">
        <f t="shared" si="6"/>
        <v>0</v>
      </c>
      <c r="M54" s="35">
        <f t="shared" si="7"/>
        <v>0</v>
      </c>
      <c r="N54" s="35">
        <f t="shared" si="8"/>
        <v>0</v>
      </c>
      <c r="O54" s="77">
        <f t="shared" si="9"/>
        <v>0</v>
      </c>
    </row>
    <row r="55" spans="1:15" s="36" customFormat="1" ht="48" customHeight="1" x14ac:dyDescent="0.2">
      <c r="A55" s="31">
        <v>36</v>
      </c>
      <c r="B55" s="38" t="s">
        <v>80</v>
      </c>
      <c r="C55" s="32"/>
      <c r="D55" s="37">
        <v>2</v>
      </c>
      <c r="E55" s="37" t="s">
        <v>109</v>
      </c>
      <c r="F55" s="33">
        <v>0</v>
      </c>
      <c r="G55" s="34">
        <v>0</v>
      </c>
      <c r="H55" s="35">
        <f t="shared" si="3"/>
        <v>0</v>
      </c>
      <c r="I55" s="34">
        <v>0</v>
      </c>
      <c r="J55" s="35">
        <f t="shared" si="4"/>
        <v>0</v>
      </c>
      <c r="K55" s="35">
        <f t="shared" si="5"/>
        <v>0</v>
      </c>
      <c r="L55" s="35">
        <f t="shared" si="6"/>
        <v>0</v>
      </c>
      <c r="M55" s="35">
        <f t="shared" si="7"/>
        <v>0</v>
      </c>
      <c r="N55" s="35">
        <f t="shared" si="8"/>
        <v>0</v>
      </c>
      <c r="O55" s="77">
        <f t="shared" si="9"/>
        <v>0</v>
      </c>
    </row>
    <row r="56" spans="1:15" s="36" customFormat="1" ht="39" customHeight="1" x14ac:dyDescent="0.2">
      <c r="A56" s="31">
        <v>37</v>
      </c>
      <c r="B56" s="38" t="s">
        <v>81</v>
      </c>
      <c r="C56" s="32"/>
      <c r="D56" s="37">
        <v>15</v>
      </c>
      <c r="E56" s="37" t="s">
        <v>44</v>
      </c>
      <c r="F56" s="33">
        <v>0</v>
      </c>
      <c r="G56" s="34">
        <v>0</v>
      </c>
      <c r="H56" s="35">
        <f t="shared" si="3"/>
        <v>0</v>
      </c>
      <c r="I56" s="34">
        <v>0</v>
      </c>
      <c r="J56" s="35">
        <f t="shared" si="4"/>
        <v>0</v>
      </c>
      <c r="K56" s="35">
        <f t="shared" si="5"/>
        <v>0</v>
      </c>
      <c r="L56" s="35">
        <f t="shared" si="6"/>
        <v>0</v>
      </c>
      <c r="M56" s="35">
        <f t="shared" si="7"/>
        <v>0</v>
      </c>
      <c r="N56" s="35">
        <f t="shared" si="8"/>
        <v>0</v>
      </c>
      <c r="O56" s="77">
        <f t="shared" si="9"/>
        <v>0</v>
      </c>
    </row>
    <row r="57" spans="1:15" s="36" customFormat="1" ht="38.25" customHeight="1" x14ac:dyDescent="0.2">
      <c r="A57" s="31">
        <v>38</v>
      </c>
      <c r="B57" s="38" t="s">
        <v>82</v>
      </c>
      <c r="C57" s="32"/>
      <c r="D57" s="37">
        <v>2</v>
      </c>
      <c r="E57" s="37" t="s">
        <v>109</v>
      </c>
      <c r="F57" s="33">
        <v>0</v>
      </c>
      <c r="G57" s="34">
        <v>0</v>
      </c>
      <c r="H57" s="35">
        <f t="shared" si="3"/>
        <v>0</v>
      </c>
      <c r="I57" s="34">
        <v>0</v>
      </c>
      <c r="J57" s="35">
        <f t="shared" si="4"/>
        <v>0</v>
      </c>
      <c r="K57" s="35">
        <f t="shared" si="5"/>
        <v>0</v>
      </c>
      <c r="L57" s="35">
        <f t="shared" si="6"/>
        <v>0</v>
      </c>
      <c r="M57" s="35">
        <f t="shared" si="7"/>
        <v>0</v>
      </c>
      <c r="N57" s="35">
        <f t="shared" si="8"/>
        <v>0</v>
      </c>
      <c r="O57" s="77">
        <f t="shared" si="9"/>
        <v>0</v>
      </c>
    </row>
    <row r="58" spans="1:15" s="36" customFormat="1" ht="48" customHeight="1" x14ac:dyDescent="0.2">
      <c r="A58" s="31">
        <v>39</v>
      </c>
      <c r="B58" s="38" t="s">
        <v>83</v>
      </c>
      <c r="C58" s="32"/>
      <c r="D58" s="37">
        <v>2</v>
      </c>
      <c r="E58" s="37" t="s">
        <v>109</v>
      </c>
      <c r="F58" s="33">
        <v>0</v>
      </c>
      <c r="G58" s="34">
        <v>0</v>
      </c>
      <c r="H58" s="35">
        <f t="shared" si="3"/>
        <v>0</v>
      </c>
      <c r="I58" s="34">
        <v>0</v>
      </c>
      <c r="J58" s="35">
        <f t="shared" si="4"/>
        <v>0</v>
      </c>
      <c r="K58" s="35">
        <f t="shared" si="5"/>
        <v>0</v>
      </c>
      <c r="L58" s="35">
        <f t="shared" si="6"/>
        <v>0</v>
      </c>
      <c r="M58" s="35">
        <f t="shared" si="7"/>
        <v>0</v>
      </c>
      <c r="N58" s="35">
        <f t="shared" si="8"/>
        <v>0</v>
      </c>
      <c r="O58" s="77">
        <f t="shared" si="9"/>
        <v>0</v>
      </c>
    </row>
    <row r="59" spans="1:15" s="36" customFormat="1" ht="42.75" customHeight="1" x14ac:dyDescent="0.2">
      <c r="A59" s="31">
        <v>40</v>
      </c>
      <c r="B59" s="38" t="s">
        <v>84</v>
      </c>
      <c r="C59" s="32"/>
      <c r="D59" s="37">
        <v>2</v>
      </c>
      <c r="E59" s="37" t="s">
        <v>109</v>
      </c>
      <c r="F59" s="33">
        <v>0</v>
      </c>
      <c r="G59" s="34">
        <v>0</v>
      </c>
      <c r="H59" s="35">
        <f t="shared" si="3"/>
        <v>0</v>
      </c>
      <c r="I59" s="34">
        <v>0</v>
      </c>
      <c r="J59" s="35">
        <f t="shared" si="4"/>
        <v>0</v>
      </c>
      <c r="K59" s="35">
        <f t="shared" si="5"/>
        <v>0</v>
      </c>
      <c r="L59" s="35">
        <f t="shared" si="6"/>
        <v>0</v>
      </c>
      <c r="M59" s="35">
        <f t="shared" si="7"/>
        <v>0</v>
      </c>
      <c r="N59" s="35">
        <f t="shared" si="8"/>
        <v>0</v>
      </c>
      <c r="O59" s="77">
        <f t="shared" si="9"/>
        <v>0</v>
      </c>
    </row>
    <row r="60" spans="1:15" s="36" customFormat="1" ht="42" customHeight="1" x14ac:dyDescent="0.2">
      <c r="A60" s="31">
        <v>41</v>
      </c>
      <c r="B60" s="38" t="s">
        <v>85</v>
      </c>
      <c r="C60" s="32"/>
      <c r="D60" s="37">
        <v>18</v>
      </c>
      <c r="E60" s="37" t="s">
        <v>44</v>
      </c>
      <c r="F60" s="33">
        <v>0</v>
      </c>
      <c r="G60" s="34">
        <v>0</v>
      </c>
      <c r="H60" s="35">
        <f t="shared" si="3"/>
        <v>0</v>
      </c>
      <c r="I60" s="34">
        <v>0</v>
      </c>
      <c r="J60" s="35">
        <f t="shared" si="4"/>
        <v>0</v>
      </c>
      <c r="K60" s="35">
        <f t="shared" si="5"/>
        <v>0</v>
      </c>
      <c r="L60" s="35">
        <f t="shared" si="6"/>
        <v>0</v>
      </c>
      <c r="M60" s="35">
        <f t="shared" si="7"/>
        <v>0</v>
      </c>
      <c r="N60" s="35">
        <f t="shared" si="8"/>
        <v>0</v>
      </c>
      <c r="O60" s="77">
        <f t="shared" si="9"/>
        <v>0</v>
      </c>
    </row>
    <row r="61" spans="1:15" s="36" customFormat="1" ht="29.25" customHeight="1" x14ac:dyDescent="0.2">
      <c r="A61" s="31">
        <v>42</v>
      </c>
      <c r="B61" s="38" t="s">
        <v>86</v>
      </c>
      <c r="C61" s="32"/>
      <c r="D61" s="37">
        <v>12</v>
      </c>
      <c r="E61" s="37" t="s">
        <v>44</v>
      </c>
      <c r="F61" s="33">
        <v>0</v>
      </c>
      <c r="G61" s="34">
        <v>0</v>
      </c>
      <c r="H61" s="35">
        <f t="shared" si="3"/>
        <v>0</v>
      </c>
      <c r="I61" s="34">
        <v>0</v>
      </c>
      <c r="J61" s="35">
        <f t="shared" si="4"/>
        <v>0</v>
      </c>
      <c r="K61" s="35">
        <f t="shared" si="5"/>
        <v>0</v>
      </c>
      <c r="L61" s="35">
        <f t="shared" si="6"/>
        <v>0</v>
      </c>
      <c r="M61" s="35">
        <f t="shared" si="7"/>
        <v>0</v>
      </c>
      <c r="N61" s="35">
        <f t="shared" si="8"/>
        <v>0</v>
      </c>
      <c r="O61" s="77">
        <f t="shared" si="9"/>
        <v>0</v>
      </c>
    </row>
    <row r="62" spans="1:15" s="36" customFormat="1" ht="40.5" customHeight="1" x14ac:dyDescent="0.2">
      <c r="A62" s="31">
        <v>43</v>
      </c>
      <c r="B62" s="38" t="s">
        <v>87</v>
      </c>
      <c r="C62" s="32"/>
      <c r="D62" s="37">
        <v>5</v>
      </c>
      <c r="E62" s="37" t="s">
        <v>109</v>
      </c>
      <c r="F62" s="33">
        <v>0</v>
      </c>
      <c r="G62" s="34">
        <v>0</v>
      </c>
      <c r="H62" s="35">
        <f t="shared" si="3"/>
        <v>0</v>
      </c>
      <c r="I62" s="34">
        <v>0</v>
      </c>
      <c r="J62" s="35">
        <f t="shared" si="4"/>
        <v>0</v>
      </c>
      <c r="K62" s="35">
        <f t="shared" si="5"/>
        <v>0</v>
      </c>
      <c r="L62" s="35">
        <f t="shared" si="6"/>
        <v>0</v>
      </c>
      <c r="M62" s="35">
        <f t="shared" si="7"/>
        <v>0</v>
      </c>
      <c r="N62" s="35">
        <f t="shared" si="8"/>
        <v>0</v>
      </c>
      <c r="O62" s="77">
        <f t="shared" si="9"/>
        <v>0</v>
      </c>
    </row>
    <row r="63" spans="1:15" s="36" customFormat="1" ht="35.25" customHeight="1" x14ac:dyDescent="0.2">
      <c r="A63" s="31">
        <v>44</v>
      </c>
      <c r="B63" s="38" t="s">
        <v>88</v>
      </c>
      <c r="C63" s="32"/>
      <c r="D63" s="37">
        <v>5</v>
      </c>
      <c r="E63" s="37" t="s">
        <v>109</v>
      </c>
      <c r="F63" s="33">
        <v>0</v>
      </c>
      <c r="G63" s="34">
        <v>0</v>
      </c>
      <c r="H63" s="35">
        <f t="shared" si="3"/>
        <v>0</v>
      </c>
      <c r="I63" s="34">
        <v>0</v>
      </c>
      <c r="J63" s="35">
        <f t="shared" si="4"/>
        <v>0</v>
      </c>
      <c r="K63" s="35">
        <f t="shared" si="5"/>
        <v>0</v>
      </c>
      <c r="L63" s="35">
        <f t="shared" si="6"/>
        <v>0</v>
      </c>
      <c r="M63" s="35">
        <f t="shared" si="7"/>
        <v>0</v>
      </c>
      <c r="N63" s="35">
        <f t="shared" si="8"/>
        <v>0</v>
      </c>
      <c r="O63" s="77">
        <f t="shared" si="9"/>
        <v>0</v>
      </c>
    </row>
    <row r="64" spans="1:15" s="36" customFormat="1" ht="34.5" customHeight="1" x14ac:dyDescent="0.2">
      <c r="A64" s="31">
        <v>45</v>
      </c>
      <c r="B64" s="38" t="s">
        <v>89</v>
      </c>
      <c r="C64" s="32"/>
      <c r="D64" s="37">
        <v>5</v>
      </c>
      <c r="E64" s="37" t="s">
        <v>109</v>
      </c>
      <c r="F64" s="33">
        <v>0</v>
      </c>
      <c r="G64" s="34">
        <v>0</v>
      </c>
      <c r="H64" s="35">
        <f t="shared" si="3"/>
        <v>0</v>
      </c>
      <c r="I64" s="34">
        <v>0</v>
      </c>
      <c r="J64" s="35">
        <f t="shared" si="4"/>
        <v>0</v>
      </c>
      <c r="K64" s="35">
        <f t="shared" si="5"/>
        <v>0</v>
      </c>
      <c r="L64" s="35">
        <f t="shared" si="6"/>
        <v>0</v>
      </c>
      <c r="M64" s="35">
        <f t="shared" si="7"/>
        <v>0</v>
      </c>
      <c r="N64" s="35">
        <f t="shared" si="8"/>
        <v>0</v>
      </c>
      <c r="O64" s="77">
        <f t="shared" si="9"/>
        <v>0</v>
      </c>
    </row>
    <row r="65" spans="1:15" s="36" customFormat="1" ht="42" customHeight="1" x14ac:dyDescent="0.2">
      <c r="A65" s="31">
        <v>46</v>
      </c>
      <c r="B65" s="38" t="s">
        <v>90</v>
      </c>
      <c r="C65" s="32"/>
      <c r="D65" s="37">
        <v>5</v>
      </c>
      <c r="E65" s="37" t="s">
        <v>109</v>
      </c>
      <c r="F65" s="33">
        <v>0</v>
      </c>
      <c r="G65" s="34">
        <v>0</v>
      </c>
      <c r="H65" s="35">
        <f t="shared" si="3"/>
        <v>0</v>
      </c>
      <c r="I65" s="34">
        <v>0</v>
      </c>
      <c r="J65" s="35">
        <f t="shared" si="4"/>
        <v>0</v>
      </c>
      <c r="K65" s="35">
        <f t="shared" si="5"/>
        <v>0</v>
      </c>
      <c r="L65" s="35">
        <f t="shared" si="6"/>
        <v>0</v>
      </c>
      <c r="M65" s="35">
        <f t="shared" si="7"/>
        <v>0</v>
      </c>
      <c r="N65" s="35">
        <f t="shared" si="8"/>
        <v>0</v>
      </c>
      <c r="O65" s="77">
        <f t="shared" si="9"/>
        <v>0</v>
      </c>
    </row>
    <row r="66" spans="1:15" s="36" customFormat="1" ht="35.25" customHeight="1" x14ac:dyDescent="0.2">
      <c r="A66" s="31">
        <v>47</v>
      </c>
      <c r="B66" s="38" t="s">
        <v>91</v>
      </c>
      <c r="C66" s="32"/>
      <c r="D66" s="37">
        <v>5</v>
      </c>
      <c r="E66" s="37" t="s">
        <v>109</v>
      </c>
      <c r="F66" s="33">
        <v>0</v>
      </c>
      <c r="G66" s="34">
        <v>0</v>
      </c>
      <c r="H66" s="35">
        <f t="shared" si="3"/>
        <v>0</v>
      </c>
      <c r="I66" s="34">
        <v>0</v>
      </c>
      <c r="J66" s="35">
        <f t="shared" si="4"/>
        <v>0</v>
      </c>
      <c r="K66" s="35">
        <f t="shared" si="5"/>
        <v>0</v>
      </c>
      <c r="L66" s="35">
        <f t="shared" si="6"/>
        <v>0</v>
      </c>
      <c r="M66" s="35">
        <f t="shared" si="7"/>
        <v>0</v>
      </c>
      <c r="N66" s="35">
        <f t="shared" si="8"/>
        <v>0</v>
      </c>
      <c r="O66" s="77">
        <f t="shared" si="9"/>
        <v>0</v>
      </c>
    </row>
    <row r="67" spans="1:15" s="36" customFormat="1" ht="34.5" customHeight="1" x14ac:dyDescent="0.2">
      <c r="A67" s="31">
        <v>48</v>
      </c>
      <c r="B67" s="38" t="s">
        <v>92</v>
      </c>
      <c r="C67" s="32"/>
      <c r="D67" s="37">
        <v>6</v>
      </c>
      <c r="E67" s="37" t="s">
        <v>44</v>
      </c>
      <c r="F67" s="33">
        <v>0</v>
      </c>
      <c r="G67" s="34">
        <v>0</v>
      </c>
      <c r="H67" s="35">
        <f t="shared" si="3"/>
        <v>0</v>
      </c>
      <c r="I67" s="34">
        <v>0</v>
      </c>
      <c r="J67" s="35">
        <f t="shared" si="4"/>
        <v>0</v>
      </c>
      <c r="K67" s="35">
        <f t="shared" si="5"/>
        <v>0</v>
      </c>
      <c r="L67" s="35">
        <f t="shared" si="6"/>
        <v>0</v>
      </c>
      <c r="M67" s="35">
        <f t="shared" si="7"/>
        <v>0</v>
      </c>
      <c r="N67" s="35">
        <f t="shared" si="8"/>
        <v>0</v>
      </c>
      <c r="O67" s="77">
        <f t="shared" si="9"/>
        <v>0</v>
      </c>
    </row>
    <row r="68" spans="1:15" s="36" customFormat="1" ht="34.5" customHeight="1" x14ac:dyDescent="0.2">
      <c r="A68" s="31">
        <v>49</v>
      </c>
      <c r="B68" s="38" t="s">
        <v>93</v>
      </c>
      <c r="C68" s="32"/>
      <c r="D68" s="37">
        <v>1</v>
      </c>
      <c r="E68" s="37" t="s">
        <v>109</v>
      </c>
      <c r="F68" s="33">
        <v>0</v>
      </c>
      <c r="G68" s="34">
        <v>0</v>
      </c>
      <c r="H68" s="35">
        <f t="shared" si="3"/>
        <v>0</v>
      </c>
      <c r="I68" s="34">
        <v>0</v>
      </c>
      <c r="J68" s="35">
        <f t="shared" si="4"/>
        <v>0</v>
      </c>
      <c r="K68" s="35">
        <f t="shared" si="5"/>
        <v>0</v>
      </c>
      <c r="L68" s="35">
        <f t="shared" si="6"/>
        <v>0</v>
      </c>
      <c r="M68" s="35">
        <f t="shared" si="7"/>
        <v>0</v>
      </c>
      <c r="N68" s="35">
        <f t="shared" si="8"/>
        <v>0</v>
      </c>
      <c r="O68" s="77">
        <f t="shared" si="9"/>
        <v>0</v>
      </c>
    </row>
    <row r="69" spans="1:15" s="36" customFormat="1" ht="34.5" customHeight="1" x14ac:dyDescent="0.2">
      <c r="A69" s="31">
        <v>50</v>
      </c>
      <c r="B69" s="38" t="s">
        <v>94</v>
      </c>
      <c r="C69" s="32"/>
      <c r="D69" s="37">
        <v>3</v>
      </c>
      <c r="E69" s="37" t="s">
        <v>109</v>
      </c>
      <c r="F69" s="33">
        <v>0</v>
      </c>
      <c r="G69" s="34">
        <v>0</v>
      </c>
      <c r="H69" s="35">
        <f t="shared" si="3"/>
        <v>0</v>
      </c>
      <c r="I69" s="34">
        <v>0</v>
      </c>
      <c r="J69" s="35">
        <f t="shared" si="4"/>
        <v>0</v>
      </c>
      <c r="K69" s="35">
        <f t="shared" si="5"/>
        <v>0</v>
      </c>
      <c r="L69" s="35">
        <f t="shared" si="6"/>
        <v>0</v>
      </c>
      <c r="M69" s="35">
        <f t="shared" si="7"/>
        <v>0</v>
      </c>
      <c r="N69" s="35">
        <f t="shared" si="8"/>
        <v>0</v>
      </c>
      <c r="O69" s="77">
        <f t="shared" si="9"/>
        <v>0</v>
      </c>
    </row>
    <row r="70" spans="1:15" s="36" customFormat="1" ht="30.75" customHeight="1" x14ac:dyDescent="0.2">
      <c r="A70" s="31">
        <v>51</v>
      </c>
      <c r="B70" s="38" t="s">
        <v>95</v>
      </c>
      <c r="C70" s="32"/>
      <c r="D70" s="37">
        <v>100</v>
      </c>
      <c r="E70" s="37" t="s">
        <v>44</v>
      </c>
      <c r="F70" s="33">
        <v>0</v>
      </c>
      <c r="G70" s="34">
        <v>0</v>
      </c>
      <c r="H70" s="35">
        <f t="shared" si="3"/>
        <v>0</v>
      </c>
      <c r="I70" s="34">
        <v>0</v>
      </c>
      <c r="J70" s="35">
        <f t="shared" si="4"/>
        <v>0</v>
      </c>
      <c r="K70" s="35">
        <f t="shared" si="5"/>
        <v>0</v>
      </c>
      <c r="L70" s="35">
        <f t="shared" si="6"/>
        <v>0</v>
      </c>
      <c r="M70" s="35">
        <f t="shared" si="7"/>
        <v>0</v>
      </c>
      <c r="N70" s="35">
        <f t="shared" si="8"/>
        <v>0</v>
      </c>
      <c r="O70" s="77">
        <f t="shared" si="9"/>
        <v>0</v>
      </c>
    </row>
    <row r="71" spans="1:15" s="36" customFormat="1" ht="44.25" customHeight="1" x14ac:dyDescent="0.2">
      <c r="A71" s="31">
        <v>52</v>
      </c>
      <c r="B71" s="38" t="s">
        <v>96</v>
      </c>
      <c r="C71" s="32"/>
      <c r="D71" s="37">
        <v>20</v>
      </c>
      <c r="E71" s="37" t="s">
        <v>110</v>
      </c>
      <c r="F71" s="33">
        <v>0</v>
      </c>
      <c r="G71" s="34">
        <v>0</v>
      </c>
      <c r="H71" s="35">
        <f t="shared" si="3"/>
        <v>0</v>
      </c>
      <c r="I71" s="34">
        <v>0</v>
      </c>
      <c r="J71" s="35">
        <f t="shared" si="4"/>
        <v>0</v>
      </c>
      <c r="K71" s="35">
        <f t="shared" si="5"/>
        <v>0</v>
      </c>
      <c r="L71" s="35">
        <f t="shared" si="6"/>
        <v>0</v>
      </c>
      <c r="M71" s="35">
        <f t="shared" si="7"/>
        <v>0</v>
      </c>
      <c r="N71" s="35">
        <f t="shared" si="8"/>
        <v>0</v>
      </c>
      <c r="O71" s="77">
        <f t="shared" si="9"/>
        <v>0</v>
      </c>
    </row>
    <row r="72" spans="1:15" s="36" customFormat="1" ht="34.5" customHeight="1" x14ac:dyDescent="0.2">
      <c r="A72" s="31">
        <v>53</v>
      </c>
      <c r="B72" s="38" t="s">
        <v>97</v>
      </c>
      <c r="C72" s="32"/>
      <c r="D72" s="37">
        <v>2</v>
      </c>
      <c r="E72" s="37" t="s">
        <v>44</v>
      </c>
      <c r="F72" s="33">
        <v>0</v>
      </c>
      <c r="G72" s="34">
        <v>0</v>
      </c>
      <c r="H72" s="35">
        <f t="shared" si="3"/>
        <v>0</v>
      </c>
      <c r="I72" s="34">
        <v>0</v>
      </c>
      <c r="J72" s="35">
        <f t="shared" si="4"/>
        <v>0</v>
      </c>
      <c r="K72" s="35">
        <f t="shared" si="5"/>
        <v>0</v>
      </c>
      <c r="L72" s="35">
        <f t="shared" si="6"/>
        <v>0</v>
      </c>
      <c r="M72" s="35">
        <f t="shared" si="7"/>
        <v>0</v>
      </c>
      <c r="N72" s="35">
        <f t="shared" si="8"/>
        <v>0</v>
      </c>
      <c r="O72" s="77">
        <f t="shared" si="9"/>
        <v>0</v>
      </c>
    </row>
    <row r="73" spans="1:15" s="36" customFormat="1" ht="39" customHeight="1" x14ac:dyDescent="0.2">
      <c r="A73" s="31">
        <v>54</v>
      </c>
      <c r="B73" s="38" t="s">
        <v>98</v>
      </c>
      <c r="C73" s="32"/>
      <c r="D73" s="37">
        <v>5</v>
      </c>
      <c r="E73" s="37" t="s">
        <v>109</v>
      </c>
      <c r="F73" s="33">
        <v>0</v>
      </c>
      <c r="G73" s="34">
        <v>0</v>
      </c>
      <c r="H73" s="35">
        <f t="shared" si="3"/>
        <v>0</v>
      </c>
      <c r="I73" s="34">
        <v>0</v>
      </c>
      <c r="J73" s="35">
        <f t="shared" si="4"/>
        <v>0</v>
      </c>
      <c r="K73" s="35">
        <f t="shared" si="5"/>
        <v>0</v>
      </c>
      <c r="L73" s="35">
        <f t="shared" si="6"/>
        <v>0</v>
      </c>
      <c r="M73" s="35">
        <f t="shared" si="7"/>
        <v>0</v>
      </c>
      <c r="N73" s="35">
        <f t="shared" si="8"/>
        <v>0</v>
      </c>
      <c r="O73" s="77">
        <f t="shared" si="9"/>
        <v>0</v>
      </c>
    </row>
    <row r="74" spans="1:15" s="36" customFormat="1" ht="38.25" customHeight="1" x14ac:dyDescent="0.2">
      <c r="A74" s="31">
        <v>55</v>
      </c>
      <c r="B74" s="38" t="s">
        <v>99</v>
      </c>
      <c r="C74" s="32"/>
      <c r="D74" s="37">
        <v>2</v>
      </c>
      <c r="E74" s="37" t="s">
        <v>44</v>
      </c>
      <c r="F74" s="33">
        <v>0</v>
      </c>
      <c r="G74" s="34">
        <v>0</v>
      </c>
      <c r="H74" s="35">
        <f t="shared" si="3"/>
        <v>0</v>
      </c>
      <c r="I74" s="34">
        <v>0</v>
      </c>
      <c r="J74" s="35">
        <f t="shared" si="4"/>
        <v>0</v>
      </c>
      <c r="K74" s="35">
        <f t="shared" si="5"/>
        <v>0</v>
      </c>
      <c r="L74" s="35">
        <f t="shared" si="6"/>
        <v>0</v>
      </c>
      <c r="M74" s="35">
        <f t="shared" si="7"/>
        <v>0</v>
      </c>
      <c r="N74" s="35">
        <f t="shared" si="8"/>
        <v>0</v>
      </c>
      <c r="O74" s="77">
        <f t="shared" si="9"/>
        <v>0</v>
      </c>
    </row>
    <row r="75" spans="1:15" s="36" customFormat="1" ht="31.5" customHeight="1" x14ac:dyDescent="0.2">
      <c r="A75" s="31">
        <v>56</v>
      </c>
      <c r="B75" s="38" t="s">
        <v>100</v>
      </c>
      <c r="C75" s="32"/>
      <c r="D75" s="37">
        <v>1</v>
      </c>
      <c r="E75" s="37" t="s">
        <v>44</v>
      </c>
      <c r="F75" s="33">
        <v>0</v>
      </c>
      <c r="G75" s="34">
        <v>0</v>
      </c>
      <c r="H75" s="35">
        <f t="shared" si="3"/>
        <v>0</v>
      </c>
      <c r="I75" s="34">
        <v>0</v>
      </c>
      <c r="J75" s="35">
        <f t="shared" si="4"/>
        <v>0</v>
      </c>
      <c r="K75" s="35">
        <f t="shared" si="5"/>
        <v>0</v>
      </c>
      <c r="L75" s="35">
        <f t="shared" si="6"/>
        <v>0</v>
      </c>
      <c r="M75" s="35">
        <f t="shared" si="7"/>
        <v>0</v>
      </c>
      <c r="N75" s="35">
        <f t="shared" si="8"/>
        <v>0</v>
      </c>
      <c r="O75" s="77">
        <f t="shared" si="9"/>
        <v>0</v>
      </c>
    </row>
    <row r="76" spans="1:15" s="36" customFormat="1" ht="39" customHeight="1" x14ac:dyDescent="0.2">
      <c r="A76" s="31">
        <v>57</v>
      </c>
      <c r="B76" s="38" t="s">
        <v>101</v>
      </c>
      <c r="C76" s="32"/>
      <c r="D76" s="37">
        <v>1</v>
      </c>
      <c r="E76" s="37" t="s">
        <v>109</v>
      </c>
      <c r="F76" s="33">
        <v>0</v>
      </c>
      <c r="G76" s="34">
        <v>0</v>
      </c>
      <c r="H76" s="35">
        <f t="shared" si="3"/>
        <v>0</v>
      </c>
      <c r="I76" s="34">
        <v>0</v>
      </c>
      <c r="J76" s="35">
        <f t="shared" si="4"/>
        <v>0</v>
      </c>
      <c r="K76" s="35">
        <f t="shared" si="5"/>
        <v>0</v>
      </c>
      <c r="L76" s="35">
        <f t="shared" si="6"/>
        <v>0</v>
      </c>
      <c r="M76" s="35">
        <f t="shared" si="7"/>
        <v>0</v>
      </c>
      <c r="N76" s="35">
        <f t="shared" si="8"/>
        <v>0</v>
      </c>
      <c r="O76" s="77">
        <f t="shared" si="9"/>
        <v>0</v>
      </c>
    </row>
    <row r="77" spans="1:15" s="36" customFormat="1" ht="38.25" customHeight="1" x14ac:dyDescent="0.2">
      <c r="A77" s="31">
        <v>58</v>
      </c>
      <c r="B77" s="38" t="s">
        <v>102</v>
      </c>
      <c r="C77" s="32"/>
      <c r="D77" s="37">
        <v>3</v>
      </c>
      <c r="E77" s="37" t="s">
        <v>109</v>
      </c>
      <c r="F77" s="33">
        <v>0</v>
      </c>
      <c r="G77" s="34">
        <v>0</v>
      </c>
      <c r="H77" s="35">
        <f t="shared" si="3"/>
        <v>0</v>
      </c>
      <c r="I77" s="34">
        <v>0</v>
      </c>
      <c r="J77" s="35">
        <f t="shared" si="4"/>
        <v>0</v>
      </c>
      <c r="K77" s="35">
        <f t="shared" si="5"/>
        <v>0</v>
      </c>
      <c r="L77" s="35">
        <f t="shared" si="6"/>
        <v>0</v>
      </c>
      <c r="M77" s="35">
        <f t="shared" si="7"/>
        <v>0</v>
      </c>
      <c r="N77" s="35">
        <f t="shared" si="8"/>
        <v>0</v>
      </c>
      <c r="O77" s="77">
        <f t="shared" si="9"/>
        <v>0</v>
      </c>
    </row>
    <row r="78" spans="1:15" s="36" customFormat="1" ht="45.75" customHeight="1" x14ac:dyDescent="0.2">
      <c r="A78" s="31">
        <v>59</v>
      </c>
      <c r="B78" s="38" t="s">
        <v>103</v>
      </c>
      <c r="C78" s="32"/>
      <c r="D78" s="37">
        <v>3</v>
      </c>
      <c r="E78" s="37" t="s">
        <v>109</v>
      </c>
      <c r="F78" s="33">
        <v>0</v>
      </c>
      <c r="G78" s="34">
        <v>0</v>
      </c>
      <c r="H78" s="35">
        <f t="shared" si="3"/>
        <v>0</v>
      </c>
      <c r="I78" s="34">
        <v>0</v>
      </c>
      <c r="J78" s="35">
        <f t="shared" si="4"/>
        <v>0</v>
      </c>
      <c r="K78" s="35">
        <f t="shared" si="5"/>
        <v>0</v>
      </c>
      <c r="L78" s="35">
        <f t="shared" si="6"/>
        <v>0</v>
      </c>
      <c r="M78" s="35">
        <f t="shared" si="7"/>
        <v>0</v>
      </c>
      <c r="N78" s="35">
        <f t="shared" si="8"/>
        <v>0</v>
      </c>
      <c r="O78" s="77">
        <f t="shared" si="9"/>
        <v>0</v>
      </c>
    </row>
    <row r="79" spans="1:15" s="36" customFormat="1" ht="44.25" customHeight="1" x14ac:dyDescent="0.2">
      <c r="A79" s="31">
        <v>60</v>
      </c>
      <c r="B79" s="38" t="s">
        <v>104</v>
      </c>
      <c r="C79" s="32"/>
      <c r="D79" s="37">
        <v>18</v>
      </c>
      <c r="E79" s="37" t="s">
        <v>109</v>
      </c>
      <c r="F79" s="33">
        <v>0</v>
      </c>
      <c r="G79" s="34">
        <v>0</v>
      </c>
      <c r="H79" s="35">
        <f t="shared" si="3"/>
        <v>0</v>
      </c>
      <c r="I79" s="34">
        <v>0</v>
      </c>
      <c r="J79" s="35">
        <f t="shared" si="4"/>
        <v>0</v>
      </c>
      <c r="K79" s="35">
        <f t="shared" si="5"/>
        <v>0</v>
      </c>
      <c r="L79" s="35">
        <f t="shared" si="6"/>
        <v>0</v>
      </c>
      <c r="M79" s="35">
        <f t="shared" si="7"/>
        <v>0</v>
      </c>
      <c r="N79" s="35">
        <f t="shared" si="8"/>
        <v>0</v>
      </c>
      <c r="O79" s="77">
        <f t="shared" si="9"/>
        <v>0</v>
      </c>
    </row>
    <row r="80" spans="1:15" s="36" customFormat="1" ht="42" customHeight="1" x14ac:dyDescent="0.2">
      <c r="A80" s="31">
        <v>61</v>
      </c>
      <c r="B80" s="38" t="s">
        <v>105</v>
      </c>
      <c r="C80" s="32"/>
      <c r="D80" s="37">
        <v>5</v>
      </c>
      <c r="E80" s="37" t="s">
        <v>109</v>
      </c>
      <c r="F80" s="33">
        <v>0</v>
      </c>
      <c r="G80" s="34">
        <v>0</v>
      </c>
      <c r="H80" s="35">
        <f t="shared" si="3"/>
        <v>0</v>
      </c>
      <c r="I80" s="34">
        <v>0</v>
      </c>
      <c r="J80" s="35">
        <f t="shared" si="4"/>
        <v>0</v>
      </c>
      <c r="K80" s="35">
        <f t="shared" si="5"/>
        <v>0</v>
      </c>
      <c r="L80" s="35">
        <f t="shared" si="6"/>
        <v>0</v>
      </c>
      <c r="M80" s="35">
        <f t="shared" si="7"/>
        <v>0</v>
      </c>
      <c r="N80" s="35">
        <f t="shared" si="8"/>
        <v>0</v>
      </c>
      <c r="O80" s="77">
        <f t="shared" si="9"/>
        <v>0</v>
      </c>
    </row>
    <row r="81" spans="1:15" s="36" customFormat="1" ht="42" customHeight="1" x14ac:dyDescent="0.2">
      <c r="A81" s="31">
        <v>62</v>
      </c>
      <c r="B81" s="38" t="s">
        <v>105</v>
      </c>
      <c r="C81" s="32"/>
      <c r="D81" s="37">
        <v>7</v>
      </c>
      <c r="E81" s="37" t="s">
        <v>109</v>
      </c>
      <c r="F81" s="33">
        <v>0</v>
      </c>
      <c r="G81" s="34">
        <v>0</v>
      </c>
      <c r="H81" s="35">
        <f t="shared" si="3"/>
        <v>0</v>
      </c>
      <c r="I81" s="34">
        <v>0</v>
      </c>
      <c r="J81" s="35">
        <f t="shared" si="4"/>
        <v>0</v>
      </c>
      <c r="K81" s="35">
        <f t="shared" si="5"/>
        <v>0</v>
      </c>
      <c r="L81" s="35">
        <f t="shared" si="6"/>
        <v>0</v>
      </c>
      <c r="M81" s="35">
        <f t="shared" si="7"/>
        <v>0</v>
      </c>
      <c r="N81" s="35">
        <f t="shared" si="8"/>
        <v>0</v>
      </c>
      <c r="O81" s="77">
        <f t="shared" si="9"/>
        <v>0</v>
      </c>
    </row>
    <row r="82" spans="1:15" s="36" customFormat="1" ht="33.75" customHeight="1" x14ac:dyDescent="0.2">
      <c r="A82" s="31">
        <v>63</v>
      </c>
      <c r="B82" s="38" t="s">
        <v>106</v>
      </c>
      <c r="C82" s="32"/>
      <c r="D82" s="37">
        <v>10</v>
      </c>
      <c r="E82" s="37" t="s">
        <v>44</v>
      </c>
      <c r="F82" s="33">
        <v>0</v>
      </c>
      <c r="G82" s="34">
        <v>0</v>
      </c>
      <c r="H82" s="35">
        <f t="shared" si="3"/>
        <v>0</v>
      </c>
      <c r="I82" s="34">
        <v>0</v>
      </c>
      <c r="J82" s="35">
        <f t="shared" si="4"/>
        <v>0</v>
      </c>
      <c r="K82" s="35">
        <f t="shared" si="5"/>
        <v>0</v>
      </c>
      <c r="L82" s="35">
        <f t="shared" si="6"/>
        <v>0</v>
      </c>
      <c r="M82" s="35">
        <f t="shared" si="7"/>
        <v>0</v>
      </c>
      <c r="N82" s="35">
        <f t="shared" si="8"/>
        <v>0</v>
      </c>
      <c r="O82" s="77">
        <f t="shared" si="9"/>
        <v>0</v>
      </c>
    </row>
    <row r="83" spans="1:15" s="36" customFormat="1" ht="29.25" customHeight="1" x14ac:dyDescent="0.2">
      <c r="A83" s="31">
        <v>64</v>
      </c>
      <c r="B83" s="38" t="s">
        <v>107</v>
      </c>
      <c r="C83" s="32"/>
      <c r="D83" s="37">
        <v>10</v>
      </c>
      <c r="E83" s="37" t="s">
        <v>44</v>
      </c>
      <c r="F83" s="33">
        <v>0</v>
      </c>
      <c r="G83" s="34">
        <v>0</v>
      </c>
      <c r="H83" s="35">
        <f t="shared" si="3"/>
        <v>0</v>
      </c>
      <c r="I83" s="34">
        <v>0</v>
      </c>
      <c r="J83" s="35">
        <f t="shared" si="4"/>
        <v>0</v>
      </c>
      <c r="K83" s="35">
        <f t="shared" si="5"/>
        <v>0</v>
      </c>
      <c r="L83" s="35">
        <f t="shared" si="6"/>
        <v>0</v>
      </c>
      <c r="M83" s="35">
        <f t="shared" si="7"/>
        <v>0</v>
      </c>
      <c r="N83" s="35">
        <f t="shared" si="8"/>
        <v>0</v>
      </c>
      <c r="O83" s="77">
        <f t="shared" si="9"/>
        <v>0</v>
      </c>
    </row>
    <row r="84" spans="1:15" s="21" customFormat="1" ht="42" customHeight="1" thickBot="1" x14ac:dyDescent="0.25">
      <c r="A84" s="16"/>
      <c r="B84" s="57"/>
      <c r="C84" s="57"/>
      <c r="D84" s="57"/>
      <c r="E84" s="57"/>
      <c r="F84" s="57"/>
      <c r="G84" s="57"/>
      <c r="H84" s="57"/>
      <c r="I84" s="57"/>
      <c r="J84" s="57"/>
      <c r="K84" s="57"/>
      <c r="L84" s="57"/>
      <c r="M84" s="58" t="s">
        <v>35</v>
      </c>
      <c r="N84" s="58"/>
      <c r="O84" s="26">
        <f>SUMIF(G:G,0%,L:L)</f>
        <v>0</v>
      </c>
    </row>
    <row r="85" spans="1:15" s="21" customFormat="1" ht="39" customHeight="1" thickBot="1" x14ac:dyDescent="0.25">
      <c r="A85" s="43" t="s">
        <v>24</v>
      </c>
      <c r="B85" s="44"/>
      <c r="C85" s="44"/>
      <c r="D85" s="44"/>
      <c r="E85" s="44"/>
      <c r="F85" s="44"/>
      <c r="G85" s="44"/>
      <c r="H85" s="44"/>
      <c r="I85" s="44"/>
      <c r="J85" s="44"/>
      <c r="K85" s="44"/>
      <c r="L85" s="44"/>
      <c r="M85" s="59" t="s">
        <v>10</v>
      </c>
      <c r="N85" s="59"/>
      <c r="O85" s="2">
        <f>SUMIF(G:G,5%,L:L)</f>
        <v>0</v>
      </c>
    </row>
    <row r="86" spans="1:15" s="21" customFormat="1" ht="30" customHeight="1" x14ac:dyDescent="0.2">
      <c r="A86" s="39" t="s">
        <v>43</v>
      </c>
      <c r="B86" s="40"/>
      <c r="C86" s="40"/>
      <c r="D86" s="40"/>
      <c r="E86" s="40"/>
      <c r="F86" s="40"/>
      <c r="G86" s="40"/>
      <c r="H86" s="40"/>
      <c r="I86" s="40"/>
      <c r="J86" s="40"/>
      <c r="K86" s="40"/>
      <c r="L86" s="41"/>
      <c r="M86" s="59" t="s">
        <v>11</v>
      </c>
      <c r="N86" s="59"/>
      <c r="O86" s="2">
        <f>SUMIF(G:G,19%,L:L)</f>
        <v>0</v>
      </c>
    </row>
    <row r="87" spans="1:15" s="21" customFormat="1" ht="30" customHeight="1" x14ac:dyDescent="0.2">
      <c r="A87" s="42"/>
      <c r="B87" s="42"/>
      <c r="C87" s="42"/>
      <c r="D87" s="42"/>
      <c r="E87" s="42"/>
      <c r="F87" s="42"/>
      <c r="G87" s="42"/>
      <c r="H87" s="42"/>
      <c r="I87" s="42"/>
      <c r="J87" s="42"/>
      <c r="K87" s="42"/>
      <c r="L87" s="42"/>
      <c r="M87" s="60" t="s">
        <v>7</v>
      </c>
      <c r="N87" s="61"/>
      <c r="O87" s="3">
        <f>SUM(O84:O86)</f>
        <v>0</v>
      </c>
    </row>
    <row r="88" spans="1:15" s="21" customFormat="1" ht="30" customHeight="1" x14ac:dyDescent="0.2">
      <c r="A88" s="42"/>
      <c r="B88" s="42"/>
      <c r="C88" s="42"/>
      <c r="D88" s="42"/>
      <c r="E88" s="42"/>
      <c r="F88" s="42"/>
      <c r="G88" s="42"/>
      <c r="H88" s="42"/>
      <c r="I88" s="42"/>
      <c r="J88" s="42"/>
      <c r="K88" s="42"/>
      <c r="L88" s="42"/>
      <c r="M88" s="62" t="s">
        <v>12</v>
      </c>
      <c r="N88" s="63"/>
      <c r="O88" s="4">
        <f>ROUND(O85*5%,0)</f>
        <v>0</v>
      </c>
    </row>
    <row r="89" spans="1:15" s="21" customFormat="1" ht="30" customHeight="1" x14ac:dyDescent="0.2">
      <c r="A89" s="42"/>
      <c r="B89" s="42"/>
      <c r="C89" s="42"/>
      <c r="D89" s="42"/>
      <c r="E89" s="42"/>
      <c r="F89" s="42"/>
      <c r="G89" s="42"/>
      <c r="H89" s="42"/>
      <c r="I89" s="42"/>
      <c r="J89" s="42"/>
      <c r="K89" s="42"/>
      <c r="L89" s="42"/>
      <c r="M89" s="62" t="s">
        <v>13</v>
      </c>
      <c r="N89" s="63"/>
      <c r="O89" s="2">
        <f>ROUND(O86*19%,0)</f>
        <v>0</v>
      </c>
    </row>
    <row r="90" spans="1:15" s="21" customFormat="1" ht="30" customHeight="1" x14ac:dyDescent="0.2">
      <c r="A90" s="42"/>
      <c r="B90" s="42"/>
      <c r="C90" s="42"/>
      <c r="D90" s="42"/>
      <c r="E90" s="42"/>
      <c r="F90" s="42"/>
      <c r="G90" s="42"/>
      <c r="H90" s="42"/>
      <c r="I90" s="42"/>
      <c r="J90" s="42"/>
      <c r="K90" s="42"/>
      <c r="L90" s="42"/>
      <c r="M90" s="60" t="s">
        <v>14</v>
      </c>
      <c r="N90" s="61"/>
      <c r="O90" s="3">
        <f>SUM(O88:O89)</f>
        <v>0</v>
      </c>
    </row>
    <row r="91" spans="1:15" s="21" customFormat="1" ht="30" customHeight="1" x14ac:dyDescent="0.2">
      <c r="A91" s="42"/>
      <c r="B91" s="42"/>
      <c r="C91" s="42"/>
      <c r="D91" s="42"/>
      <c r="E91" s="42"/>
      <c r="F91" s="42"/>
      <c r="G91" s="42"/>
      <c r="H91" s="42"/>
      <c r="I91" s="42"/>
      <c r="J91" s="42"/>
      <c r="K91" s="42"/>
      <c r="L91" s="42"/>
      <c r="M91" s="74" t="s">
        <v>33</v>
      </c>
      <c r="N91" s="75"/>
      <c r="O91" s="2">
        <f>SUMIF(I:I,8%,N:N)</f>
        <v>0</v>
      </c>
    </row>
    <row r="92" spans="1:15" s="21" customFormat="1" ht="50.25" customHeight="1" x14ac:dyDescent="0.2">
      <c r="A92" s="42"/>
      <c r="B92" s="42"/>
      <c r="C92" s="42"/>
      <c r="D92" s="42"/>
      <c r="E92" s="42"/>
      <c r="F92" s="42"/>
      <c r="G92" s="42"/>
      <c r="H92" s="42"/>
      <c r="I92" s="42"/>
      <c r="J92" s="42"/>
      <c r="K92" s="42"/>
      <c r="L92" s="42"/>
      <c r="M92" s="72" t="s">
        <v>32</v>
      </c>
      <c r="N92" s="73"/>
      <c r="O92" s="3">
        <f>SUM(O91)</f>
        <v>0</v>
      </c>
    </row>
    <row r="93" spans="1:15" s="21" customFormat="1" ht="173.25" customHeight="1" x14ac:dyDescent="0.2">
      <c r="A93" s="42"/>
      <c r="B93" s="42"/>
      <c r="C93" s="42"/>
      <c r="D93" s="42"/>
      <c r="E93" s="42"/>
      <c r="F93" s="42"/>
      <c r="G93" s="42"/>
      <c r="H93" s="42"/>
      <c r="I93" s="42"/>
      <c r="J93" s="42"/>
      <c r="K93" s="42"/>
      <c r="L93" s="42"/>
      <c r="M93" s="72" t="s">
        <v>15</v>
      </c>
      <c r="N93" s="73"/>
      <c r="O93" s="3">
        <f>+O87+O90+O92</f>
        <v>0</v>
      </c>
    </row>
    <row r="96" spans="1:15" x14ac:dyDescent="0.25">
      <c r="B96" s="25"/>
      <c r="C96" s="25"/>
    </row>
    <row r="97" spans="1:3" x14ac:dyDescent="0.25">
      <c r="B97" s="55"/>
      <c r="C97" s="55"/>
    </row>
    <row r="98" spans="1:3" ht="15.75" thickBot="1" x14ac:dyDescent="0.3">
      <c r="B98" s="56"/>
      <c r="C98" s="56"/>
    </row>
    <row r="99" spans="1:3" x14ac:dyDescent="0.25">
      <c r="B99" s="46" t="s">
        <v>20</v>
      </c>
      <c r="C99" s="46"/>
    </row>
    <row r="101" spans="1:3" x14ac:dyDescent="0.25">
      <c r="A101" s="22" t="s">
        <v>42</v>
      </c>
    </row>
  </sheetData>
  <sheetProtection algorithmName="SHA-512" hashValue="2TFWLvhjgruaFijDnuqiSWNGa30AW6Si1a/+AOPVfPZuKx4mlPTCn6bx2KZNlaKvdmevqZqDjGTQgiTcEdthrA==" saltValue="vyYQt42w9iPtTMIxc5FwYg==" spinCount="100000" sheet="1" selectLockedCells="1"/>
  <mergeCells count="30">
    <mergeCell ref="M90:N90"/>
    <mergeCell ref="M93:N93"/>
    <mergeCell ref="M91:N91"/>
    <mergeCell ref="M92:N92"/>
    <mergeCell ref="N2:O2"/>
    <mergeCell ref="N3:O3"/>
    <mergeCell ref="N4:O4"/>
    <mergeCell ref="N5:O5"/>
    <mergeCell ref="A2:A5"/>
    <mergeCell ref="D12:G12"/>
    <mergeCell ref="A12:B16"/>
    <mergeCell ref="B2:M2"/>
    <mergeCell ref="B3:M3"/>
    <mergeCell ref="B4:M5"/>
    <mergeCell ref="A86:L93"/>
    <mergeCell ref="A85:L85"/>
    <mergeCell ref="A10:B10"/>
    <mergeCell ref="B99:C99"/>
    <mergeCell ref="D14:G14"/>
    <mergeCell ref="D16:G16"/>
    <mergeCell ref="F10:G10"/>
    <mergeCell ref="L10:N10"/>
    <mergeCell ref="B97:C98"/>
    <mergeCell ref="B84:L84"/>
    <mergeCell ref="M84:N84"/>
    <mergeCell ref="M85:N85"/>
    <mergeCell ref="M86:N86"/>
    <mergeCell ref="M87:N87"/>
    <mergeCell ref="M88:N88"/>
    <mergeCell ref="M89:N89"/>
  </mergeCells>
  <dataValidations count="1">
    <dataValidation type="whole" allowBlank="1" showInputMessage="1" showErrorMessage="1" sqref="F20:F8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G20:G83</xm:sqref>
        </x14:dataValidation>
        <x14:dataValidation type="list" allowBlank="1" showInputMessage="1" showErrorMessage="1" xr:uid="{00000000-0002-0000-0000-000002000000}">
          <x14:formula1>
            <xm:f>Hoja2!$F$7:$F$8</xm:f>
          </x14:formula1>
          <xm:sqref>I20:I83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632c1e4e-69c6-4d1f-81a1-009441d464e5"/>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2022-11-15T21:36:33Z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