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mc:AlternateContent xmlns:mc="http://schemas.openxmlformats.org/markup-compatibility/2006">
    <mc:Choice Requires="x15">
      <x15ac:absPath xmlns:x15ac="http://schemas.microsoft.com/office/spreadsheetml/2010/11/ac" url="D:\LMARCELAESCOBAR\onedriver\OneDrive - Universidad de Cundinamarca\UNIVERSIDAD 2022\CONTRATACIÓN DIRECTA 2022\F-CD-330 ELEMENTOS CHIA\"/>
    </mc:Choice>
  </mc:AlternateContent>
  <xr:revisionPtr revIDLastSave="41" documentId="6_{0C5E900E-CCDD-48EB-A753-983CF8439C57}" xr6:coauthVersionLast="36" xr6:coauthVersionMax="47" xr10:uidLastSave="{F6A285D9-50A3-411B-8B72-DC2B1D3877F8}"/>
  <bookViews>
    <workbookView xWindow="-120" yWindow="-120" windowWidth="21840" windowHeight="13140" xr2:uid="{00000000-000D-0000-FFFF-FFFF00000000}"/>
  </bookViews>
  <sheets>
    <sheet name="Hoja1" sheetId="1" r:id="rId1"/>
    <sheet name="Hoja2" sheetId="2" state="hidden" r:id="rId2"/>
  </sheets>
  <definedNames>
    <definedName name="_xlnm.Print_Area" localSheetId="0">Hoja1!$A$1:$O$44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4" i="1" l="1"/>
  <c r="L25" i="1"/>
  <c r="N25" i="1" s="1"/>
  <c r="L26" i="1"/>
  <c r="J26" i="1"/>
  <c r="J25" i="1"/>
  <c r="J24" i="1"/>
  <c r="K24" i="1" s="1"/>
  <c r="H24" i="1"/>
  <c r="H25" i="1"/>
  <c r="H26" i="1"/>
  <c r="H21" i="1"/>
  <c r="H22" i="1"/>
  <c r="H23" i="1"/>
  <c r="M25" i="1" l="1"/>
  <c r="K25" i="1"/>
  <c r="K26" i="1"/>
  <c r="O25" i="1"/>
  <c r="N26" i="1"/>
  <c r="N24" i="1"/>
  <c r="M26" i="1"/>
  <c r="M24" i="1"/>
  <c r="L21" i="1"/>
  <c r="M21" i="1" s="1"/>
  <c r="L22" i="1"/>
  <c r="L23" i="1"/>
  <c r="J21" i="1"/>
  <c r="K21" i="1" s="1"/>
  <c r="J22" i="1"/>
  <c r="K22" i="1" s="1"/>
  <c r="J23" i="1"/>
  <c r="K23" i="1" s="1"/>
  <c r="O24" i="1" l="1"/>
  <c r="O26" i="1"/>
  <c r="M23" i="1"/>
  <c r="N23" i="1"/>
  <c r="O23" i="1" s="1"/>
  <c r="N22" i="1"/>
  <c r="N21" i="1"/>
  <c r="O21" i="1" s="1"/>
  <c r="M22" i="1"/>
  <c r="H20" i="1"/>
  <c r="J20" i="1"/>
  <c r="L20" i="1"/>
  <c r="M20" i="1" s="1"/>
  <c r="O28" i="1"/>
  <c r="O31" i="1" s="1"/>
  <c r="O22" i="1" l="1"/>
  <c r="N20" i="1"/>
  <c r="O20" i="1" s="1"/>
  <c r="K20" i="1"/>
  <c r="O34" i="1"/>
  <c r="O27" i="1"/>
  <c r="O35" i="1" l="1"/>
  <c r="O29" i="1" l="1"/>
  <c r="O32" i="1" l="1"/>
  <c r="O33" i="1" s="1"/>
  <c r="O30" i="1"/>
  <c r="O3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<sst xmlns="http://schemas.openxmlformats.org/spreadsheetml/2006/main" count="59" uniqueCount="52">
  <si>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</si>
  <si>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</si>
  <si>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</si>
  <si>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</si>
  <si>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</si>
  <si>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</si>
  <si>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</si>
  <si>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</si>
  <si>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</si>
  <si>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</si>
  <si>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</si>
  <si>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</si>
  <si>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</si>
  <si>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</si>
  <si>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</si>
  <si>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</si>
  <si>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</si>
  <si>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</si>
  <si>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</si>
  <si>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</si>
  <si>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</si>
  <si>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</si>
  <si>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</si>
  <si>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</si>
  <si>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</si>
  <si>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</si>
  <si>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</si>
  <si>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</si>
  <si>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</si>
  <si>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</si>
  <si>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</si>
  <si>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</si>
  <si>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</si>
  <si>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</si>
  <si>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</si>
  <si>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</si>
  <si>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</si>
  <si>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</si>
  <si>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</si>
  <si>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</si>
  <si>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</si>
  <si>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</si>
  <si>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</si>
  <si>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</si>
  <si>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UNIDAD</t>
  </si>
  <si>
    <t>PROYECTOR LASER 5000 LUMENS Tamaño del área de visualización efectiva Panel LCD BrightEra de 0,76 pulg. (19 mm) x 3, relación de aspecto: 16:10 Numero de pixeles 6,912,000 (1920 x 1200 x 3) píxeles Lente de proyección * 1 Enfocar Motorizado Zoom - Motorizado / Manual Motorizado Zoom - Relación Aprox. x 1,6 Proporción de tiro De 1,39: 1 a 2,23: 1 Cambio de lente: motorizado / manual Motorizado Desplazamiento de lente: rango vertical -5%, + 60% Desplazamiento de lente: rango horizontal +/- 32% incluye: SOPORTE FIJO PARA PROYECTOR</t>
  </si>
  <si>
    <t>TELON ELECTRICO 3 x 2.30 MT</t>
  </si>
  <si>
    <t>DESEMBEBEDOR DE AUDIO  Soporta resolución 4K2K @ 60 (4: 4: 4 8bit / 4: 2: 0 12bit) Compatible con HDCP1.4 / HDCP2.2 l Soporta HDR El desembebedor de audio (extractor) admite estéreo analógico y digital (óptico) Admite extracción ARC a salida estéreo y óptica Admite la gestión de EDID</t>
  </si>
  <si>
    <t>UBWOOFER DE 15" PRESONUS AIR15s woofer de 15 pulgadas con bobina móvil de 3 pulgadas * potencia de clase d de 1,200 w (dinámica) * respuesta de frecuencia de 35 hz a 160 hz y spl de 132 db (máx.); el filtro de paso bajo variable le permite marcar en el límite superior de frecuencia * 2 entradas combinadas xlr / ¼ con salidas directas y entrada de 1/8 para teléfonos inteligentes y tabletas * ajustes preestablecidos en tierra y de disparo final para crear rápidamente un subwoofer cardioide matriz</t>
  </si>
  <si>
    <t>CABINA ACTIVA DE 2 VIAS PRESONUS AIR Rendimiento acústico Configuración Activo de 2 vías Rango de frecuencia (-3 dB) 66 Hz a 20 kHz Rango de frecuencia (-10 dB) 55 Hz a 20 kHz Nivel máximo de presión sonora 121 dB Dispersión nominal (HxV) 90°x60° Transductores Driver de baja frecuencia 10” (25.40 cm) (bobina de voz de 2”) (5.08 cm) Driver de alta frecuencia 1” (2.54 cm) compresión Amplificador Baja frecuencia Clase D Alta frecuencia Clase AB Potencia total del sistema 1,200W dinámico Potencia de baja frecuencia 900W Potencia de alta frecuencia 300W Controles y Conexiones Entradas 2 XLR/TRS micro/línea combo; 1 de 1/8” TRS estéreo Salidas 1 XLR salida de mezcla Incluye: SOPORTE ESTAQUIN CABINA 2 UNIDADES CABLE PROEL ESTEREO DELGADO NEGRO 100 metros </t>
  </si>
  <si>
    <t>MEZCLADORA HIBRIDA DE 18 CANALES USB-C Preamplificadores Clase A y ecualizador de tres bandas. Incluye faders de 60 mm para control de nivel, Interfaz de audio digital USB 2.0 a 24-bits, 96 kHz. Graba y reproduce en estéreo con la grabadora digital integrada SD. Reproduce música de forma inalámbrica vía Bluetooth integrado. Conecta las mezcladoras StudioLive AR SERIES USB a tu computadora vía USB 2.0 y tienes una grabadora digital</t>
  </si>
  <si>
    <t>MIICROFONO INALAMBRICO  Conector/es de salida: xlr.y de  Alta resolución. Incluye: EXT PROEL XLR A XLR 10 MTS 2 unidades  EXT PROEL XLR A XLR 3 MTS 3 unidades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</si>
</sst>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6"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19" applyNumberFormat="0" applyAlignment="0" applyProtection="0"/>
    <xf numFmtId="0" fontId="21" fillId="8" borderId="20" applyNumberFormat="0" applyAlignment="0" applyProtection="0"/>
    <xf numFmtId="0" fontId="22" fillId="8" borderId="19" applyNumberFormat="0" applyAlignment="0" applyProtection="0"/>
    <xf numFmtId="0" fontId="23" fillId="0" borderId="21" applyNumberFormat="0" applyFill="0" applyAlignment="0" applyProtection="0"/>
    <xf numFmtId="0" fontId="24" fillId="9" borderId="22" applyNumberFormat="0" applyAlignment="0" applyProtection="0"/>
    <xf numFmtId="0" fontId="25" fillId="0" borderId="0" applyNumberFormat="0" applyFill="0" applyBorder="0" applyAlignment="0" applyProtection="0"/>
    <xf numFmtId="0" fontId="5" fillId="10" borderId="23" applyNumberFormat="0" applyFont="0" applyAlignment="0" applyProtection="0"/>
    <xf numFmtId="0" fontId="26" fillId="0" borderId="0" applyNumberFormat="0" applyFill="0" applyBorder="0" applyAlignment="0" applyProtection="0"/>
    <xf numFmtId="0" fontId="27" fillId="0" borderId="24"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5">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0" fontId="3" fillId="0" borderId="1" xfId="0" applyFont="1" applyFill="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1" fontId="12" fillId="35" borderId="1" xfId="3" applyNumberFormat="1" applyFont="1" applyFill="1" applyBorder="1" applyAlignment="1" applyProtection="1">
      <alignment horizontal="center" vertical="center"/>
      <protection locked="0"/>
    </xf>
    <xf numFmtId="43" fontId="3" fillId="0" borderId="27" xfId="3" applyFont="1" applyFill="1" applyBorder="1" applyAlignment="1" applyProtection="1">
      <alignment horizontal="center" vertical="center"/>
      <protection hidden="1"/>
    </xf>
    <xf numFmtId="0" fontId="1" fillId="0" borderId="26" xfId="0" applyFont="1" applyBorder="1" applyAlignment="1">
      <alignment horizontal="center" vertical="center" wrapText="1"/>
    </xf>
    <xf numFmtId="0" fontId="3" fillId="2" borderId="1" xfId="0" applyFont="1" applyFill="1" applyBorder="1" applyAlignment="1" applyProtection="1">
      <alignment horizontal="center" vertical="center"/>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5"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1" xfId="0" applyFont="1" applyFill="1" applyBorder="1" applyAlignment="1" applyProtection="1">
      <alignment horizontal="center" vertical="center"/>
      <protection hidden="1"/>
    </xf>
    <xf numFmtId="0" fontId="6" fillId="2" borderId="15"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1" fillId="0" borderId="26" xfId="0" applyFont="1" applyBorder="1" applyAlignment="1">
      <alignment horizontal="left" vertical="center"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4"/>
  <sheetViews>
    <sheetView tabSelected="1" zoomScale="70" zoomScaleNormal="70" zoomScaleSheetLayoutView="70" zoomScalePageLayoutView="55" workbookViewId="0">
      <selection activeCell="F10" sqref="F10:G10"/>
    </sheetView>
  </sheetViews>
  <sheetFormatPr baseColWidth="10" defaultColWidth="11.42578125" defaultRowHeight="15" x14ac:dyDescent="0.25"/>
  <cols>
    <col min="1" max="1" width="9.85546875" style="8" customWidth="1"/>
    <col min="2" max="2" width="49.85546875" style="8" customWidth="1"/>
    <col min="3" max="3" width="16.7109375" style="8" customWidth="1"/>
    <col min="4" max="4" width="16.140625" style="8" customWidth="1"/>
    <col min="5" max="5" width="17" style="8" customWidth="1"/>
    <col min="6" max="6" width="19.85546875" style="8" customWidth="1"/>
    <col min="7" max="7" width="12.85546875" style="8" customWidth="1"/>
    <col min="8" max="8" width="15" style="8" customWidth="1"/>
    <col min="9" max="9" width="16.5703125" style="8" customWidth="1"/>
    <col min="10" max="10" width="17.42578125" style="8" customWidth="1"/>
    <col min="11" max="11" width="17.85546875" style="10" customWidth="1"/>
    <col min="12" max="12" width="17.5703125" style="10" customWidth="1"/>
    <col min="13" max="13" width="16.7109375" style="10" customWidth="1"/>
    <col min="14" max="14" width="15.28515625" style="10" bestFit="1" customWidth="1"/>
    <col min="15" max="15" width="20.5703125" style="10" customWidth="1"/>
    <col min="16" max="16384" width="11.42578125" style="10"/>
  </cols>
  <sheetData>
    <row r="1" spans="1:15" x14ac:dyDescent="0.25">
      <c r="F1" s="9"/>
    </row>
    <row r="2" spans="1:15" ht="15.75" customHeight="1" x14ac:dyDescent="0.25">
      <c r="A2" s="43"/>
      <c r="B2" s="53" t="s">
        <v>0</v>
      </c>
      <c r="C2" s="53"/>
      <c r="D2" s="53"/>
      <c r="E2" s="53"/>
      <c r="F2" s="53"/>
      <c r="G2" s="53"/>
      <c r="H2" s="53"/>
      <c r="I2" s="53"/>
      <c r="J2" s="53"/>
      <c r="K2" s="53"/>
      <c r="L2" s="53"/>
      <c r="M2" s="53"/>
      <c r="N2" s="42" t="s">
        <v>37</v>
      </c>
      <c r="O2" s="42"/>
    </row>
    <row r="3" spans="1:15" ht="15.75" customHeight="1" x14ac:dyDescent="0.25">
      <c r="A3" s="43"/>
      <c r="B3" s="53" t="s">
        <v>1</v>
      </c>
      <c r="C3" s="53"/>
      <c r="D3" s="53"/>
      <c r="E3" s="53"/>
      <c r="F3" s="53"/>
      <c r="G3" s="53"/>
      <c r="H3" s="53"/>
      <c r="I3" s="53"/>
      <c r="J3" s="53"/>
      <c r="K3" s="53"/>
      <c r="L3" s="53"/>
      <c r="M3" s="53"/>
      <c r="N3" s="42" t="s">
        <v>40</v>
      </c>
      <c r="O3" s="42"/>
    </row>
    <row r="4" spans="1:15" ht="16.5" customHeight="1" x14ac:dyDescent="0.25">
      <c r="A4" s="43"/>
      <c r="B4" s="53" t="s">
        <v>36</v>
      </c>
      <c r="C4" s="53"/>
      <c r="D4" s="53"/>
      <c r="E4" s="53"/>
      <c r="F4" s="53"/>
      <c r="G4" s="53"/>
      <c r="H4" s="53"/>
      <c r="I4" s="53"/>
      <c r="J4" s="53"/>
      <c r="K4" s="53"/>
      <c r="L4" s="53"/>
      <c r="M4" s="53"/>
      <c r="N4" s="42" t="s">
        <v>41</v>
      </c>
      <c r="O4" s="42"/>
    </row>
    <row r="5" spans="1:15" ht="15" customHeight="1" x14ac:dyDescent="0.25">
      <c r="A5" s="43"/>
      <c r="B5" s="53"/>
      <c r="C5" s="53"/>
      <c r="D5" s="53"/>
      <c r="E5" s="53"/>
      <c r="F5" s="53"/>
      <c r="G5" s="53"/>
      <c r="H5" s="53"/>
      <c r="I5" s="53"/>
      <c r="J5" s="53"/>
      <c r="K5" s="53"/>
      <c r="L5" s="53"/>
      <c r="M5" s="53"/>
      <c r="N5" s="42" t="s">
        <v>38</v>
      </c>
      <c r="O5" s="42"/>
    </row>
    <row r="7" spans="1:15" x14ac:dyDescent="0.25">
      <c r="A7" s="11" t="s">
        <v>39</v>
      </c>
    </row>
    <row r="8" spans="1:15" x14ac:dyDescent="0.25">
      <c r="A8" s="11"/>
    </row>
    <row r="9" spans="1:15" x14ac:dyDescent="0.25">
      <c r="A9" s="12" t="s">
        <v>29</v>
      </c>
    </row>
    <row r="10" spans="1:15" ht="25.5" customHeight="1" x14ac:dyDescent="0.25">
      <c r="A10" s="60" t="s">
        <v>28</v>
      </c>
      <c r="B10" s="60"/>
      <c r="C10" s="13"/>
      <c r="E10" s="14" t="s">
        <v>21</v>
      </c>
      <c r="F10" s="62"/>
      <c r="G10" s="63"/>
      <c r="K10" s="15" t="s">
        <v>16</v>
      </c>
      <c r="L10" s="64"/>
      <c r="M10" s="65"/>
      <c r="N10" s="66"/>
    </row>
    <row r="11" spans="1:15" ht="15.75" thickBot="1" x14ac:dyDescent="0.3">
      <c r="A11" s="13"/>
      <c r="B11" s="13"/>
      <c r="C11" s="13"/>
      <c r="E11" s="16"/>
      <c r="F11" s="16"/>
      <c r="G11" s="16"/>
      <c r="K11" s="17"/>
      <c r="L11" s="18"/>
      <c r="M11" s="18"/>
      <c r="N11" s="18"/>
    </row>
    <row r="12" spans="1:15" ht="30.75" customHeight="1" thickBot="1" x14ac:dyDescent="0.3">
      <c r="A12" s="47" t="s">
        <v>26</v>
      </c>
      <c r="B12" s="48"/>
      <c r="C12" s="19"/>
      <c r="D12" s="44" t="s">
        <v>17</v>
      </c>
      <c r="E12" s="45"/>
      <c r="F12" s="45"/>
      <c r="G12" s="46"/>
      <c r="H12" s="7"/>
      <c r="I12" s="27"/>
      <c r="J12" s="27"/>
      <c r="K12" s="17"/>
    </row>
    <row r="13" spans="1:15" ht="15.75" thickBot="1" x14ac:dyDescent="0.3">
      <c r="A13" s="49"/>
      <c r="B13" s="50"/>
      <c r="C13" s="19"/>
      <c r="D13" s="20"/>
      <c r="E13" s="16"/>
      <c r="F13" s="16"/>
      <c r="G13" s="16"/>
      <c r="K13" s="17"/>
    </row>
    <row r="14" spans="1:15" ht="30" customHeight="1" thickBot="1" x14ac:dyDescent="0.3">
      <c r="A14" s="49"/>
      <c r="B14" s="50"/>
      <c r="C14" s="19"/>
      <c r="D14" s="44" t="s">
        <v>18</v>
      </c>
      <c r="E14" s="45"/>
      <c r="F14" s="45"/>
      <c r="G14" s="46"/>
      <c r="H14" s="7"/>
      <c r="I14" s="27"/>
      <c r="J14" s="27"/>
      <c r="K14" s="17"/>
    </row>
    <row r="15" spans="1:15" ht="18.75" customHeight="1" thickBot="1" x14ac:dyDescent="0.3">
      <c r="A15" s="49"/>
      <c r="B15" s="50"/>
      <c r="C15" s="19"/>
      <c r="E15" s="16"/>
      <c r="F15" s="16"/>
      <c r="G15" s="16"/>
      <c r="K15" s="17"/>
    </row>
    <row r="16" spans="1:15" ht="24" customHeight="1" thickBot="1" x14ac:dyDescent="0.3">
      <c r="A16" s="51"/>
      <c r="B16" s="52"/>
      <c r="C16" s="19"/>
      <c r="D16" s="44" t="s">
        <v>22</v>
      </c>
      <c r="E16" s="45"/>
      <c r="F16" s="45"/>
      <c r="G16" s="46"/>
      <c r="H16" s="7"/>
      <c r="I16" s="27"/>
      <c r="J16" s="27"/>
      <c r="K16" s="17"/>
      <c r="L16" s="18"/>
      <c r="M16" s="18"/>
      <c r="N16" s="18"/>
    </row>
    <row r="17" spans="1:15" x14ac:dyDescent="0.25">
      <c r="A17" s="13"/>
      <c r="B17" s="13"/>
      <c r="C17" s="13"/>
      <c r="E17" s="16"/>
      <c r="F17" s="16"/>
      <c r="G17" s="16"/>
      <c r="K17" s="17"/>
      <c r="L17" s="18"/>
      <c r="M17" s="18"/>
      <c r="N17" s="18"/>
    </row>
    <row r="19" spans="1:15" s="23" customFormat="1" ht="111.75" customHeight="1" x14ac:dyDescent="0.25">
      <c r="A19" s="21" t="s">
        <v>27</v>
      </c>
      <c r="B19" s="21" t="s">
        <v>2</v>
      </c>
      <c r="C19" s="21" t="s">
        <v>19</v>
      </c>
      <c r="D19" s="21" t="s">
        <v>3</v>
      </c>
      <c r="E19" s="21" t="s">
        <v>23</v>
      </c>
      <c r="F19" s="22" t="s">
        <v>4</v>
      </c>
      <c r="G19" s="22" t="s">
        <v>25</v>
      </c>
      <c r="H19" s="22" t="s">
        <v>5</v>
      </c>
      <c r="I19" s="22" t="s">
        <v>31</v>
      </c>
      <c r="J19" s="22" t="s">
        <v>34</v>
      </c>
      <c r="K19" s="22" t="s">
        <v>6</v>
      </c>
      <c r="L19" s="22" t="s">
        <v>7</v>
      </c>
      <c r="M19" s="22" t="s">
        <v>8</v>
      </c>
      <c r="N19" s="22" t="s">
        <v>30</v>
      </c>
      <c r="O19" s="22" t="s">
        <v>9</v>
      </c>
    </row>
    <row r="20" spans="1:15" s="23" customFormat="1" ht="180.75" customHeight="1" x14ac:dyDescent="0.25">
      <c r="A20" s="30">
        <v>1</v>
      </c>
      <c r="B20" s="74" t="s">
        <v>45</v>
      </c>
      <c r="C20" s="31"/>
      <c r="D20" s="34">
        <v>1</v>
      </c>
      <c r="E20" s="34" t="s">
        <v>44</v>
      </c>
      <c r="F20" s="32"/>
      <c r="G20" s="26">
        <v>0</v>
      </c>
      <c r="H20" s="1">
        <f t="shared" ref="H20:H26" si="0">+ROUND(F20*G20,0)</f>
        <v>0</v>
      </c>
      <c r="I20" s="26">
        <v>0</v>
      </c>
      <c r="J20" s="1">
        <f t="shared" ref="J20:J26" si="1">ROUND(F20*I20,0)</f>
        <v>0</v>
      </c>
      <c r="K20" s="1">
        <f t="shared" ref="K20:K26" si="2">ROUND(F20+H20+J20,0)</f>
        <v>0</v>
      </c>
      <c r="L20" s="1">
        <f t="shared" ref="L20:L26" si="3">ROUND(F20*D20,0)</f>
        <v>0</v>
      </c>
      <c r="M20" s="1">
        <f t="shared" ref="M20:M26" si="4">ROUND(L20*G20,0)</f>
        <v>0</v>
      </c>
      <c r="N20" s="1">
        <f t="shared" ref="N20:N26" si="5">ROUND(L20*I20,0)</f>
        <v>0</v>
      </c>
      <c r="O20" s="2">
        <f t="shared" ref="O20:O26" si="6">ROUND(L20+N20+M20,0)</f>
        <v>0</v>
      </c>
    </row>
    <row r="21" spans="1:15" s="23" customFormat="1" ht="45.75" customHeight="1" x14ac:dyDescent="0.25">
      <c r="A21" s="30">
        <v>2</v>
      </c>
      <c r="B21" s="74" t="s">
        <v>46</v>
      </c>
      <c r="C21" s="31"/>
      <c r="D21" s="34">
        <v>1</v>
      </c>
      <c r="E21" s="34" t="s">
        <v>44</v>
      </c>
      <c r="F21" s="32"/>
      <c r="G21" s="26">
        <v>0</v>
      </c>
      <c r="H21" s="1">
        <f t="shared" si="0"/>
        <v>0</v>
      </c>
      <c r="I21" s="26">
        <v>0</v>
      </c>
      <c r="J21" s="1">
        <f t="shared" si="1"/>
        <v>0</v>
      </c>
      <c r="K21" s="1">
        <f t="shared" si="2"/>
        <v>0</v>
      </c>
      <c r="L21" s="1">
        <f t="shared" si="3"/>
        <v>0</v>
      </c>
      <c r="M21" s="1">
        <f t="shared" si="4"/>
        <v>0</v>
      </c>
      <c r="N21" s="1">
        <f t="shared" si="5"/>
        <v>0</v>
      </c>
      <c r="O21" s="2">
        <f t="shared" si="6"/>
        <v>0</v>
      </c>
    </row>
    <row r="22" spans="1:15" s="23" customFormat="1" ht="97.5" customHeight="1" x14ac:dyDescent="0.25">
      <c r="A22" s="30">
        <v>3</v>
      </c>
      <c r="B22" s="74" t="s">
        <v>47</v>
      </c>
      <c r="C22" s="31"/>
      <c r="D22" s="34">
        <v>1</v>
      </c>
      <c r="E22" s="34" t="s">
        <v>44</v>
      </c>
      <c r="F22" s="32"/>
      <c r="G22" s="26">
        <v>0</v>
      </c>
      <c r="H22" s="1">
        <f t="shared" si="0"/>
        <v>0</v>
      </c>
      <c r="I22" s="26">
        <v>0</v>
      </c>
      <c r="J22" s="1">
        <f t="shared" si="1"/>
        <v>0</v>
      </c>
      <c r="K22" s="1">
        <f t="shared" si="2"/>
        <v>0</v>
      </c>
      <c r="L22" s="1">
        <f t="shared" si="3"/>
        <v>0</v>
      </c>
      <c r="M22" s="33">
        <f t="shared" si="4"/>
        <v>0</v>
      </c>
      <c r="N22" s="1">
        <f t="shared" si="5"/>
        <v>0</v>
      </c>
      <c r="O22" s="2">
        <f t="shared" si="6"/>
        <v>0</v>
      </c>
    </row>
    <row r="23" spans="1:15" s="23" customFormat="1" ht="156.75" x14ac:dyDescent="0.25">
      <c r="A23" s="30">
        <v>4</v>
      </c>
      <c r="B23" s="74" t="s">
        <v>48</v>
      </c>
      <c r="C23" s="31"/>
      <c r="D23" s="34">
        <v>2</v>
      </c>
      <c r="E23" s="34" t="s">
        <v>44</v>
      </c>
      <c r="F23" s="32"/>
      <c r="G23" s="26">
        <v>0</v>
      </c>
      <c r="H23" s="1">
        <f t="shared" si="0"/>
        <v>0</v>
      </c>
      <c r="I23" s="26">
        <v>0</v>
      </c>
      <c r="J23" s="1">
        <f t="shared" si="1"/>
        <v>0</v>
      </c>
      <c r="K23" s="1">
        <f t="shared" si="2"/>
        <v>0</v>
      </c>
      <c r="L23" s="1">
        <f t="shared" si="3"/>
        <v>0</v>
      </c>
      <c r="M23" s="1">
        <f t="shared" si="4"/>
        <v>0</v>
      </c>
      <c r="N23" s="1">
        <f t="shared" si="5"/>
        <v>0</v>
      </c>
      <c r="O23" s="2">
        <f t="shared" si="6"/>
        <v>0</v>
      </c>
    </row>
    <row r="24" spans="1:15" s="23" customFormat="1" ht="246.75" customHeight="1" x14ac:dyDescent="0.25">
      <c r="A24" s="30">
        <v>5</v>
      </c>
      <c r="B24" s="74" t="s">
        <v>49</v>
      </c>
      <c r="C24" s="31"/>
      <c r="D24" s="34">
        <v>2</v>
      </c>
      <c r="E24" s="34" t="s">
        <v>44</v>
      </c>
      <c r="F24" s="32"/>
      <c r="G24" s="26">
        <v>0</v>
      </c>
      <c r="H24" s="1">
        <f t="shared" si="0"/>
        <v>0</v>
      </c>
      <c r="I24" s="26">
        <v>0</v>
      </c>
      <c r="J24" s="1">
        <f t="shared" si="1"/>
        <v>0</v>
      </c>
      <c r="K24" s="1">
        <f t="shared" si="2"/>
        <v>0</v>
      </c>
      <c r="L24" s="1">
        <f t="shared" si="3"/>
        <v>0</v>
      </c>
      <c r="M24" s="1">
        <f t="shared" si="4"/>
        <v>0</v>
      </c>
      <c r="N24" s="1">
        <f t="shared" si="5"/>
        <v>0</v>
      </c>
      <c r="O24" s="2">
        <f t="shared" si="6"/>
        <v>0</v>
      </c>
    </row>
    <row r="25" spans="1:15" s="23" customFormat="1" ht="149.25" customHeight="1" x14ac:dyDescent="0.25">
      <c r="A25" s="30">
        <v>6</v>
      </c>
      <c r="B25" s="74" t="s">
        <v>50</v>
      </c>
      <c r="C25" s="31"/>
      <c r="D25" s="34">
        <v>1</v>
      </c>
      <c r="E25" s="34" t="s">
        <v>44</v>
      </c>
      <c r="F25" s="32"/>
      <c r="G25" s="26">
        <v>0</v>
      </c>
      <c r="H25" s="1">
        <f t="shared" si="0"/>
        <v>0</v>
      </c>
      <c r="I25" s="26">
        <v>0</v>
      </c>
      <c r="J25" s="1">
        <f t="shared" si="1"/>
        <v>0</v>
      </c>
      <c r="K25" s="1">
        <f t="shared" si="2"/>
        <v>0</v>
      </c>
      <c r="L25" s="1">
        <f t="shared" si="3"/>
        <v>0</v>
      </c>
      <c r="M25" s="1">
        <f t="shared" si="4"/>
        <v>0</v>
      </c>
      <c r="N25" s="1">
        <f t="shared" si="5"/>
        <v>0</v>
      </c>
      <c r="O25" s="2">
        <f t="shared" si="6"/>
        <v>0</v>
      </c>
    </row>
    <row r="26" spans="1:15" s="23" customFormat="1" ht="63.75" customHeight="1" x14ac:dyDescent="0.25">
      <c r="A26" s="30">
        <v>7</v>
      </c>
      <c r="B26" s="74" t="s">
        <v>51</v>
      </c>
      <c r="C26" s="31"/>
      <c r="D26" s="34">
        <v>1</v>
      </c>
      <c r="E26" s="34" t="s">
        <v>44</v>
      </c>
      <c r="F26" s="32"/>
      <c r="G26" s="26">
        <v>0</v>
      </c>
      <c r="H26" s="1">
        <f t="shared" si="0"/>
        <v>0</v>
      </c>
      <c r="I26" s="26">
        <v>0</v>
      </c>
      <c r="J26" s="1">
        <f t="shared" si="1"/>
        <v>0</v>
      </c>
      <c r="K26" s="1">
        <f t="shared" si="2"/>
        <v>0</v>
      </c>
      <c r="L26" s="1">
        <f t="shared" si="3"/>
        <v>0</v>
      </c>
      <c r="M26" s="1">
        <f t="shared" si="4"/>
        <v>0</v>
      </c>
      <c r="N26" s="1">
        <f t="shared" si="5"/>
        <v>0</v>
      </c>
      <c r="O26" s="2">
        <f t="shared" si="6"/>
        <v>0</v>
      </c>
    </row>
    <row r="27" spans="1:15" s="23" customFormat="1" ht="42" customHeight="1" x14ac:dyDescent="0.2">
      <c r="A27" s="35"/>
      <c r="B27" s="69"/>
      <c r="C27" s="69"/>
      <c r="D27" s="69"/>
      <c r="E27" s="69"/>
      <c r="F27" s="69"/>
      <c r="G27" s="69"/>
      <c r="H27" s="69"/>
      <c r="I27" s="69"/>
      <c r="J27" s="69"/>
      <c r="K27" s="69"/>
      <c r="L27" s="69"/>
      <c r="M27" s="70" t="s">
        <v>35</v>
      </c>
      <c r="N27" s="70"/>
      <c r="O27" s="29">
        <f>SUMIF(G:G,0%,L:L)</f>
        <v>0</v>
      </c>
    </row>
    <row r="28" spans="1:15" s="23" customFormat="1" ht="39" customHeight="1" thickBot="1" x14ac:dyDescent="0.25">
      <c r="A28" s="58" t="s">
        <v>24</v>
      </c>
      <c r="B28" s="59"/>
      <c r="C28" s="59"/>
      <c r="D28" s="59"/>
      <c r="E28" s="59"/>
      <c r="F28" s="59"/>
      <c r="G28" s="59"/>
      <c r="H28" s="59"/>
      <c r="I28" s="59"/>
      <c r="J28" s="59"/>
      <c r="K28" s="59"/>
      <c r="L28" s="59"/>
      <c r="M28" s="71" t="s">
        <v>10</v>
      </c>
      <c r="N28" s="71"/>
      <c r="O28" s="4">
        <f>SUMIF(G:G,5%,L:L)</f>
        <v>0</v>
      </c>
    </row>
    <row r="29" spans="1:15" s="23" customFormat="1" ht="30" customHeight="1" x14ac:dyDescent="0.2">
      <c r="A29" s="54" t="s">
        <v>42</v>
      </c>
      <c r="B29" s="55"/>
      <c r="C29" s="55"/>
      <c r="D29" s="55"/>
      <c r="E29" s="55"/>
      <c r="F29" s="55"/>
      <c r="G29" s="55"/>
      <c r="H29" s="55"/>
      <c r="I29" s="55"/>
      <c r="J29" s="55"/>
      <c r="K29" s="55"/>
      <c r="L29" s="56"/>
      <c r="M29" s="71" t="s">
        <v>11</v>
      </c>
      <c r="N29" s="71"/>
      <c r="O29" s="4">
        <f>SUMIF(G:G,19%,L:L)</f>
        <v>0</v>
      </c>
    </row>
    <row r="30" spans="1:15" s="23" customFormat="1" ht="30" customHeight="1" x14ac:dyDescent="0.2">
      <c r="A30" s="57"/>
      <c r="B30" s="57"/>
      <c r="C30" s="57"/>
      <c r="D30" s="57"/>
      <c r="E30" s="57"/>
      <c r="F30" s="57"/>
      <c r="G30" s="57"/>
      <c r="H30" s="57"/>
      <c r="I30" s="57"/>
      <c r="J30" s="57"/>
      <c r="K30" s="57"/>
      <c r="L30" s="57"/>
      <c r="M30" s="36" t="s">
        <v>7</v>
      </c>
      <c r="N30" s="37"/>
      <c r="O30" s="5">
        <f>SUM(O27:O29)</f>
        <v>0</v>
      </c>
    </row>
    <row r="31" spans="1:15" s="23" customFormat="1" ht="30" customHeight="1" x14ac:dyDescent="0.2">
      <c r="A31" s="57"/>
      <c r="B31" s="57"/>
      <c r="C31" s="57"/>
      <c r="D31" s="57"/>
      <c r="E31" s="57"/>
      <c r="F31" s="57"/>
      <c r="G31" s="57"/>
      <c r="H31" s="57"/>
      <c r="I31" s="57"/>
      <c r="J31" s="57"/>
      <c r="K31" s="57"/>
      <c r="L31" s="57"/>
      <c r="M31" s="72" t="s">
        <v>12</v>
      </c>
      <c r="N31" s="73"/>
      <c r="O31" s="6">
        <f>ROUND(O28*5%,0)</f>
        <v>0</v>
      </c>
    </row>
    <row r="32" spans="1:15" s="23" customFormat="1" ht="30" customHeight="1" x14ac:dyDescent="0.2">
      <c r="A32" s="57"/>
      <c r="B32" s="57"/>
      <c r="C32" s="57"/>
      <c r="D32" s="57"/>
      <c r="E32" s="57"/>
      <c r="F32" s="57"/>
      <c r="G32" s="57"/>
      <c r="H32" s="57"/>
      <c r="I32" s="57"/>
      <c r="J32" s="57"/>
      <c r="K32" s="57"/>
      <c r="L32" s="57"/>
      <c r="M32" s="72" t="s">
        <v>13</v>
      </c>
      <c r="N32" s="73"/>
      <c r="O32" s="4">
        <f>ROUND(O29*19%,0)</f>
        <v>0</v>
      </c>
    </row>
    <row r="33" spans="1:15" s="23" customFormat="1" ht="30" customHeight="1" x14ac:dyDescent="0.2">
      <c r="A33" s="57"/>
      <c r="B33" s="57"/>
      <c r="C33" s="57"/>
      <c r="D33" s="57"/>
      <c r="E33" s="57"/>
      <c r="F33" s="57"/>
      <c r="G33" s="57"/>
      <c r="H33" s="57"/>
      <c r="I33" s="57"/>
      <c r="J33" s="57"/>
      <c r="K33" s="57"/>
      <c r="L33" s="57"/>
      <c r="M33" s="36" t="s">
        <v>14</v>
      </c>
      <c r="N33" s="37"/>
      <c r="O33" s="5">
        <f>SUM(O31:O32)</f>
        <v>0</v>
      </c>
    </row>
    <row r="34" spans="1:15" s="23" customFormat="1" ht="30" customHeight="1" x14ac:dyDescent="0.2">
      <c r="A34" s="57"/>
      <c r="B34" s="57"/>
      <c r="C34" s="57"/>
      <c r="D34" s="57"/>
      <c r="E34" s="57"/>
      <c r="F34" s="57"/>
      <c r="G34" s="57"/>
      <c r="H34" s="57"/>
      <c r="I34" s="57"/>
      <c r="J34" s="57"/>
      <c r="K34" s="57"/>
      <c r="L34" s="57"/>
      <c r="M34" s="40" t="s">
        <v>33</v>
      </c>
      <c r="N34" s="41"/>
      <c r="O34" s="4">
        <f>SUMIF(I:I,8%,N:N)</f>
        <v>0</v>
      </c>
    </row>
    <row r="35" spans="1:15" s="23" customFormat="1" ht="37.5" customHeight="1" x14ac:dyDescent="0.2">
      <c r="A35" s="57"/>
      <c r="B35" s="57"/>
      <c r="C35" s="57"/>
      <c r="D35" s="57"/>
      <c r="E35" s="57"/>
      <c r="F35" s="57"/>
      <c r="G35" s="57"/>
      <c r="H35" s="57"/>
      <c r="I35" s="57"/>
      <c r="J35" s="57"/>
      <c r="K35" s="57"/>
      <c r="L35" s="57"/>
      <c r="M35" s="38" t="s">
        <v>32</v>
      </c>
      <c r="N35" s="39"/>
      <c r="O35" s="5">
        <f>SUM(O34)</f>
        <v>0</v>
      </c>
    </row>
    <row r="36" spans="1:15" s="23" customFormat="1" ht="44.25" customHeight="1" x14ac:dyDescent="0.2">
      <c r="A36" s="57"/>
      <c r="B36" s="57"/>
      <c r="C36" s="57"/>
      <c r="D36" s="57"/>
      <c r="E36" s="57"/>
      <c r="F36" s="57"/>
      <c r="G36" s="57"/>
      <c r="H36" s="57"/>
      <c r="I36" s="57"/>
      <c r="J36" s="57"/>
      <c r="K36" s="57"/>
      <c r="L36" s="57"/>
      <c r="M36" s="38" t="s">
        <v>15</v>
      </c>
      <c r="N36" s="39"/>
      <c r="O36" s="5">
        <f>+O30+O33+O35</f>
        <v>0</v>
      </c>
    </row>
    <row r="39" spans="1:15" x14ac:dyDescent="0.25">
      <c r="B39" s="28"/>
      <c r="C39" s="28"/>
    </row>
    <row r="40" spans="1:15" x14ac:dyDescent="0.25">
      <c r="B40" s="67"/>
      <c r="C40" s="67"/>
    </row>
    <row r="41" spans="1:15" ht="15.75" thickBot="1" x14ac:dyDescent="0.3">
      <c r="B41" s="68"/>
      <c r="C41" s="68"/>
    </row>
    <row r="42" spans="1:15" x14ac:dyDescent="0.25">
      <c r="B42" s="61" t="s">
        <v>20</v>
      </c>
      <c r="C42" s="61"/>
    </row>
    <row r="44" spans="1:15" x14ac:dyDescent="0.25">
      <c r="A44" s="24" t="s">
        <v>43</v>
      </c>
    </row>
  </sheetData>
  <sheetProtection algorithmName="SHA-512" hashValue="rehvEVeFYpFWNK2KenvwffGsyP17fKZb2v2Jq0uOF9I6GZr4O7XQGB0qa23BLvqXB6ct44L7xf03kdjrb/BjZg==" saltValue="s/grDs/sIM32K5POKYNXqw==" spinCount="100000" sheet="1" selectLockedCells="1"/>
  <mergeCells count="30">
    <mergeCell ref="A29:L36"/>
    <mergeCell ref="A28:L28"/>
    <mergeCell ref="A10:B10"/>
    <mergeCell ref="B42:C42"/>
    <mergeCell ref="D14:G14"/>
    <mergeCell ref="D16:G16"/>
    <mergeCell ref="F10:G10"/>
    <mergeCell ref="L10:N10"/>
    <mergeCell ref="B40:C41"/>
    <mergeCell ref="B27:L27"/>
    <mergeCell ref="M27:N27"/>
    <mergeCell ref="M28:N28"/>
    <mergeCell ref="M29:N29"/>
    <mergeCell ref="M30:N30"/>
    <mergeCell ref="M31:N31"/>
    <mergeCell ref="M32:N32"/>
    <mergeCell ref="A2:A5"/>
    <mergeCell ref="D12:G12"/>
    <mergeCell ref="A12:B16"/>
    <mergeCell ref="B2:M2"/>
    <mergeCell ref="B3:M3"/>
    <mergeCell ref="B4:M5"/>
    <mergeCell ref="M33:N33"/>
    <mergeCell ref="M36:N36"/>
    <mergeCell ref="M34:N34"/>
    <mergeCell ref="M35:N35"/>
    <mergeCell ref="N2:O2"/>
    <mergeCell ref="N3:O3"/>
    <mergeCell ref="N4:O4"/>
    <mergeCell ref="N5:O5"/>
  </mergeCells>
  <dataValidations count="1">
    <dataValidation type="whole" allowBlank="1" showInputMessage="1" showErrorMessage="1" sqref="F20:F26" xr:uid="{00000000-0002-0000-0000-00000000000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G20:G26</xm:sqref>
        </x14:dataValidation>
        <x14:dataValidation type="list" allowBlank="1" showInputMessage="1" showErrorMessage="1" xr:uid="{00000000-0002-0000-0000-000002000000}">
          <x14:formula1>
            <xm:f>Hoja2!$F$7:$F$8</xm:f>
          </x14:formula1>
          <xm:sqref>I20:I26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5">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632c1e4e-69c6-4d1f-81a1-009441d464e5"/>
    <ds:schemaRef ds:uri="http://purl.org/dc/terms/"/>
    <ds:schemaRef ds:uri="http://purl.org/dc/elements/1.1/"/>
    <ds:schemaRef ds:uri="http://schemas.openxmlformats.org/package/2006/metadata/core-properties"/>
    <ds:schemaRef ds:uri="http://www.w3.org/XML/1998/namespace"/>
    <ds:schemaRef ds:uri="http://schemas.microsoft.com/office/2006/documentManagement/types"/>
    <ds:schemaRef ds:uri="http://purl.org/dc/dcmitype/"/>
    <ds:schemaRef ds:uri="http://schemas.microsoft.com/office/infopath/2007/PartnerControls"/>
    <ds:schemaRef ds:uri="39f7a895-868e-4739-ab10-589c64175fbd"/>
    <ds:schemaRef ds:uri="http://schemas.microsoft.com/office/2006/metadata/properties"/>
  </ds:schemaRefs>
</ds:datastoreItem>
</file>

<file path=customXml/itemProps3.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LINA MARCELA ESCOBAR MARTINEZ</cp:lastModifiedBy>
  <cp:lastPrinted>2022-01-27T18:55:46Z</cp:lastPrinted>
  <dcterms:created xsi:type="dcterms:W3CDTF">2017-04-28T13:22:52Z</dcterms:created>
  <dcterms:modified xsi:type="dcterms:W3CDTF">2022-11-11T17:02:45Z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