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mc:AlternateContent xmlns:mc="http://schemas.openxmlformats.org/markup-compatibility/2006">
    <mc:Choice Requires="x15">
      <x15ac:absPath xmlns:x15ac="http://schemas.microsoft.com/office/spreadsheetml/2010/11/ac" url="D:\LMARCELAESCOBAR\onedriver\OneDrive - Universidad de Cundinamarca\UNIVERSIDAD 2022\CONTRATACIÓN DIRECTA 2022\F-CD-317 ELEMENTOS FERRETERIA\"/>
    </mc:Choice>
  </mc:AlternateContent>
  <xr:revisionPtr revIDLastSave="5" documentId="6_{63DD8C48-26AB-421E-8AD7-9E189ECCF6F3}" xr6:coauthVersionLast="36" xr6:coauthVersionMax="47" xr10:uidLastSave="{F00E71F7-17BE-4423-A696-5B4D9622705A}"/>
  <bookViews>
    <workbookView xWindow="-120" yWindow="-120" windowWidth="15480" windowHeight="8250" xr2:uid="{00000000-000D-0000-FFFF-FFFF00000000}"/>
  </bookViews>
  <sheets>
    <sheet name="Hoja1" sheetId="1" r:id="rId1"/>
    <sheet name="Hoja2" sheetId="2" state="hidden" r:id="rId2"/>
  </sheets>
  <definedNames>
    <definedName name="_xlnm.Print_Area" localSheetId="0">Hoja1!$A$1:$O$100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4" i="1" l="1"/>
  <c r="L25" i="1"/>
  <c r="N25" i="1" s="1"/>
  <c r="L26" i="1"/>
  <c r="L27" i="1"/>
  <c r="L28" i="1"/>
  <c r="L29" i="1"/>
  <c r="N29" i="1" s="1"/>
  <c r="L30" i="1"/>
  <c r="N30" i="1" s="1"/>
  <c r="L31" i="1"/>
  <c r="N31" i="1" s="1"/>
  <c r="L32" i="1"/>
  <c r="N32" i="1" s="1"/>
  <c r="L33" i="1"/>
  <c r="N33" i="1" s="1"/>
  <c r="L34" i="1"/>
  <c r="M34" i="1" s="1"/>
  <c r="L35" i="1"/>
  <c r="M35" i="1" s="1"/>
  <c r="L36" i="1"/>
  <c r="L37" i="1"/>
  <c r="N37" i="1" s="1"/>
  <c r="L38" i="1"/>
  <c r="L39" i="1"/>
  <c r="L40" i="1"/>
  <c r="L41" i="1"/>
  <c r="N41" i="1" s="1"/>
  <c r="L42" i="1"/>
  <c r="N42" i="1" s="1"/>
  <c r="L43" i="1"/>
  <c r="N43" i="1" s="1"/>
  <c r="L44" i="1"/>
  <c r="N44" i="1" s="1"/>
  <c r="L45" i="1"/>
  <c r="N45" i="1" s="1"/>
  <c r="L46" i="1"/>
  <c r="M46" i="1" s="1"/>
  <c r="L47" i="1"/>
  <c r="M47" i="1" s="1"/>
  <c r="L48" i="1"/>
  <c r="L49" i="1"/>
  <c r="N49" i="1" s="1"/>
  <c r="L50" i="1"/>
  <c r="L51" i="1"/>
  <c r="L52" i="1"/>
  <c r="L53" i="1"/>
  <c r="N53" i="1" s="1"/>
  <c r="L54" i="1"/>
  <c r="N54" i="1" s="1"/>
  <c r="L55" i="1"/>
  <c r="N55" i="1" s="1"/>
  <c r="L56" i="1"/>
  <c r="N56" i="1" s="1"/>
  <c r="L57" i="1"/>
  <c r="N57" i="1" s="1"/>
  <c r="L58" i="1"/>
  <c r="M58" i="1" s="1"/>
  <c r="L59" i="1"/>
  <c r="M59" i="1" s="1"/>
  <c r="L60" i="1"/>
  <c r="L61" i="1"/>
  <c r="N61" i="1" s="1"/>
  <c r="L62" i="1"/>
  <c r="L63" i="1"/>
  <c r="L64" i="1"/>
  <c r="L65" i="1"/>
  <c r="N65" i="1" s="1"/>
  <c r="L66" i="1"/>
  <c r="N66" i="1" s="1"/>
  <c r="L67" i="1"/>
  <c r="N67" i="1" s="1"/>
  <c r="L68" i="1"/>
  <c r="N68" i="1" s="1"/>
  <c r="L69" i="1"/>
  <c r="N69" i="1" s="1"/>
  <c r="L70" i="1"/>
  <c r="M70" i="1" s="1"/>
  <c r="L71" i="1"/>
  <c r="M71" i="1" s="1"/>
  <c r="L72" i="1"/>
  <c r="L73" i="1"/>
  <c r="N73" i="1" s="1"/>
  <c r="L74" i="1"/>
  <c r="L75" i="1"/>
  <c r="L76" i="1"/>
  <c r="L77" i="1"/>
  <c r="N77" i="1" s="1"/>
  <c r="L78" i="1"/>
  <c r="N78" i="1" s="1"/>
  <c r="L79" i="1"/>
  <c r="M79" i="1" s="1"/>
  <c r="L80" i="1"/>
  <c r="N80" i="1" s="1"/>
  <c r="L81" i="1"/>
  <c r="N81" i="1" s="1"/>
  <c r="L82" i="1"/>
  <c r="M82" i="1" s="1"/>
  <c r="J26" i="1"/>
  <c r="J27" i="1"/>
  <c r="J28" i="1"/>
  <c r="K28" i="1" s="1"/>
  <c r="J29" i="1"/>
  <c r="J30" i="1"/>
  <c r="J31" i="1"/>
  <c r="J32" i="1"/>
  <c r="J33" i="1"/>
  <c r="J34" i="1"/>
  <c r="J35" i="1"/>
  <c r="J36" i="1"/>
  <c r="J37" i="1"/>
  <c r="J38" i="1"/>
  <c r="J39" i="1"/>
  <c r="J40" i="1"/>
  <c r="K40" i="1" s="1"/>
  <c r="J41" i="1"/>
  <c r="J42" i="1"/>
  <c r="J43" i="1"/>
  <c r="J44" i="1"/>
  <c r="J45" i="1"/>
  <c r="J46" i="1"/>
  <c r="J47" i="1"/>
  <c r="J48" i="1"/>
  <c r="J49" i="1"/>
  <c r="J50" i="1"/>
  <c r="J51" i="1"/>
  <c r="J52" i="1"/>
  <c r="K52" i="1" s="1"/>
  <c r="J53" i="1"/>
  <c r="J54" i="1"/>
  <c r="J55" i="1"/>
  <c r="J56" i="1"/>
  <c r="J57" i="1"/>
  <c r="J58" i="1"/>
  <c r="J59" i="1"/>
  <c r="J60" i="1"/>
  <c r="J61" i="1"/>
  <c r="J62" i="1"/>
  <c r="J63" i="1"/>
  <c r="J64" i="1"/>
  <c r="K64" i="1" s="1"/>
  <c r="J65" i="1"/>
  <c r="J66" i="1"/>
  <c r="J67" i="1"/>
  <c r="J68" i="1"/>
  <c r="J69" i="1"/>
  <c r="J70" i="1"/>
  <c r="J71" i="1"/>
  <c r="J72" i="1"/>
  <c r="J73" i="1"/>
  <c r="J74" i="1"/>
  <c r="J75" i="1"/>
  <c r="J76" i="1"/>
  <c r="K76" i="1" s="1"/>
  <c r="J77" i="1"/>
  <c r="J78" i="1"/>
  <c r="J79" i="1"/>
  <c r="J80" i="1"/>
  <c r="J81" i="1"/>
  <c r="J82" i="1"/>
  <c r="J25" i="1"/>
  <c r="J24" i="1"/>
  <c r="K24" i="1" s="1"/>
  <c r="H24" i="1"/>
  <c r="H25" i="1"/>
  <c r="H26" i="1"/>
  <c r="H27" i="1"/>
  <c r="H28" i="1"/>
  <c r="H29" i="1"/>
  <c r="H30" i="1"/>
  <c r="H31" i="1"/>
  <c r="H32" i="1"/>
  <c r="H33" i="1"/>
  <c r="H34" i="1"/>
  <c r="K34" i="1" s="1"/>
  <c r="H35" i="1"/>
  <c r="K35" i="1" s="1"/>
  <c r="H36" i="1"/>
  <c r="H37" i="1"/>
  <c r="H38" i="1"/>
  <c r="H39" i="1"/>
  <c r="H40" i="1"/>
  <c r="H41" i="1"/>
  <c r="H42" i="1"/>
  <c r="H43" i="1"/>
  <c r="H44" i="1"/>
  <c r="H45" i="1"/>
  <c r="H46" i="1"/>
  <c r="K46" i="1" s="1"/>
  <c r="H47" i="1"/>
  <c r="K47" i="1" s="1"/>
  <c r="H48" i="1"/>
  <c r="H49" i="1"/>
  <c r="H50" i="1"/>
  <c r="H51" i="1"/>
  <c r="H52" i="1"/>
  <c r="H53" i="1"/>
  <c r="H54" i="1"/>
  <c r="H55" i="1"/>
  <c r="H56" i="1"/>
  <c r="H57" i="1"/>
  <c r="H58" i="1"/>
  <c r="K58" i="1" s="1"/>
  <c r="H59" i="1"/>
  <c r="K59" i="1" s="1"/>
  <c r="H60" i="1"/>
  <c r="H61" i="1"/>
  <c r="H62" i="1"/>
  <c r="H63" i="1"/>
  <c r="H64" i="1"/>
  <c r="H65" i="1"/>
  <c r="H66" i="1"/>
  <c r="H67" i="1"/>
  <c r="H68" i="1"/>
  <c r="H69" i="1"/>
  <c r="H70" i="1"/>
  <c r="K70" i="1" s="1"/>
  <c r="H71" i="1"/>
  <c r="K71" i="1" s="1"/>
  <c r="H72" i="1"/>
  <c r="H73" i="1"/>
  <c r="H74" i="1"/>
  <c r="H75" i="1"/>
  <c r="H76" i="1"/>
  <c r="H77" i="1"/>
  <c r="H78" i="1"/>
  <c r="H79" i="1"/>
  <c r="H80" i="1"/>
  <c r="H81" i="1"/>
  <c r="H82" i="1"/>
  <c r="K82" i="1" s="1"/>
  <c r="H21" i="1"/>
  <c r="H22" i="1"/>
  <c r="H23" i="1"/>
  <c r="M73" i="1" l="1"/>
  <c r="O73" i="1"/>
  <c r="K75" i="1"/>
  <c r="K63" i="1"/>
  <c r="K51" i="1"/>
  <c r="K39" i="1"/>
  <c r="K27" i="1"/>
  <c r="M67" i="1"/>
  <c r="O67" i="1" s="1"/>
  <c r="K74" i="1"/>
  <c r="K62" i="1"/>
  <c r="K50" i="1"/>
  <c r="K38" i="1"/>
  <c r="K26" i="1"/>
  <c r="M61" i="1"/>
  <c r="O61" i="1" s="1"/>
  <c r="K73" i="1"/>
  <c r="K61" i="1"/>
  <c r="K49" i="1"/>
  <c r="K37" i="1"/>
  <c r="M55" i="1"/>
  <c r="O55" i="1" s="1"/>
  <c r="K72" i="1"/>
  <c r="K60" i="1"/>
  <c r="K48" i="1"/>
  <c r="K36" i="1"/>
  <c r="M49" i="1"/>
  <c r="O49" i="1" s="1"/>
  <c r="K25" i="1"/>
  <c r="M43" i="1"/>
  <c r="O43" i="1" s="1"/>
  <c r="M37" i="1"/>
  <c r="O37" i="1" s="1"/>
  <c r="K81" i="1"/>
  <c r="K69" i="1"/>
  <c r="K57" i="1"/>
  <c r="K45" i="1"/>
  <c r="K33" i="1"/>
  <c r="M31" i="1"/>
  <c r="O31" i="1" s="1"/>
  <c r="K80" i="1"/>
  <c r="K68" i="1"/>
  <c r="K56" i="1"/>
  <c r="K44" i="1"/>
  <c r="K32" i="1"/>
  <c r="M25" i="1"/>
  <c r="O25" i="1" s="1"/>
  <c r="K79" i="1"/>
  <c r="K67" i="1"/>
  <c r="K55" i="1"/>
  <c r="K43" i="1"/>
  <c r="K31" i="1"/>
  <c r="K78" i="1"/>
  <c r="K66" i="1"/>
  <c r="K54" i="1"/>
  <c r="K42" i="1"/>
  <c r="K30" i="1"/>
  <c r="N79" i="1"/>
  <c r="O79" i="1" s="1"/>
  <c r="K77" i="1"/>
  <c r="K65" i="1"/>
  <c r="K53" i="1"/>
  <c r="K41" i="1"/>
  <c r="K29" i="1"/>
  <c r="M81" i="1"/>
  <c r="O81" i="1" s="1"/>
  <c r="M69" i="1"/>
  <c r="O69" i="1" s="1"/>
  <c r="M57" i="1"/>
  <c r="O57" i="1" s="1"/>
  <c r="M45" i="1"/>
  <c r="O45" i="1" s="1"/>
  <c r="M33" i="1"/>
  <c r="N76" i="1"/>
  <c r="N64" i="1"/>
  <c r="N52" i="1"/>
  <c r="N40" i="1"/>
  <c r="N28" i="1"/>
  <c r="M80" i="1"/>
  <c r="O80" i="1" s="1"/>
  <c r="M68" i="1"/>
  <c r="O68" i="1" s="1"/>
  <c r="M56" i="1"/>
  <c r="O56" i="1" s="1"/>
  <c r="M44" i="1"/>
  <c r="O44" i="1" s="1"/>
  <c r="M32" i="1"/>
  <c r="O32" i="1" s="1"/>
  <c r="N75" i="1"/>
  <c r="N63" i="1"/>
  <c r="N51" i="1"/>
  <c r="N39" i="1"/>
  <c r="N27" i="1"/>
  <c r="N74" i="1"/>
  <c r="O74" i="1" s="1"/>
  <c r="N62" i="1"/>
  <c r="N50" i="1"/>
  <c r="N38" i="1"/>
  <c r="N26" i="1"/>
  <c r="O33" i="1"/>
  <c r="M78" i="1"/>
  <c r="M66" i="1"/>
  <c r="M54" i="1"/>
  <c r="M42" i="1"/>
  <c r="O42" i="1" s="1"/>
  <c r="M30" i="1"/>
  <c r="O30" i="1" s="1"/>
  <c r="M77" i="1"/>
  <c r="O77" i="1" s="1"/>
  <c r="M65" i="1"/>
  <c r="O65" i="1" s="1"/>
  <c r="M53" i="1"/>
  <c r="O53" i="1" s="1"/>
  <c r="M41" i="1"/>
  <c r="M29" i="1"/>
  <c r="N72" i="1"/>
  <c r="N60" i="1"/>
  <c r="N48" i="1"/>
  <c r="N36" i="1"/>
  <c r="N24" i="1"/>
  <c r="M76" i="1"/>
  <c r="M64" i="1"/>
  <c r="M52" i="1"/>
  <c r="M40" i="1"/>
  <c r="M28" i="1"/>
  <c r="N71" i="1"/>
  <c r="O71" i="1" s="1"/>
  <c r="N59" i="1"/>
  <c r="O59" i="1" s="1"/>
  <c r="N47" i="1"/>
  <c r="O47" i="1" s="1"/>
  <c r="N35" i="1"/>
  <c r="O35" i="1" s="1"/>
  <c r="O78" i="1"/>
  <c r="O66" i="1"/>
  <c r="O54" i="1"/>
  <c r="M75" i="1"/>
  <c r="M63" i="1"/>
  <c r="M51" i="1"/>
  <c r="M39" i="1"/>
  <c r="M27" i="1"/>
  <c r="N82" i="1"/>
  <c r="O82" i="1" s="1"/>
  <c r="N70" i="1"/>
  <c r="O70" i="1" s="1"/>
  <c r="N58" i="1"/>
  <c r="O58" i="1" s="1"/>
  <c r="N46" i="1"/>
  <c r="O46" i="1" s="1"/>
  <c r="N34" i="1"/>
  <c r="O34" i="1" s="1"/>
  <c r="O41" i="1"/>
  <c r="O29" i="1"/>
  <c r="M74" i="1"/>
  <c r="M62" i="1"/>
  <c r="M50" i="1"/>
  <c r="M38" i="1"/>
  <c r="M26" i="1"/>
  <c r="M72" i="1"/>
  <c r="M60" i="1"/>
  <c r="M48" i="1"/>
  <c r="M36" i="1"/>
  <c r="M24" i="1"/>
  <c r="L21" i="1"/>
  <c r="M21" i="1" s="1"/>
  <c r="L22" i="1"/>
  <c r="L23" i="1"/>
  <c r="K22" i="1"/>
  <c r="J21" i="1"/>
  <c r="K21" i="1" s="1"/>
  <c r="J22" i="1"/>
  <c r="J23" i="1"/>
  <c r="K23" i="1" s="1"/>
  <c r="O36" i="1" l="1"/>
  <c r="O27" i="1"/>
  <c r="O52" i="1"/>
  <c r="O39" i="1"/>
  <c r="O64" i="1"/>
  <c r="O51" i="1"/>
  <c r="O76" i="1"/>
  <c r="O24" i="1"/>
  <c r="O63" i="1"/>
  <c r="O40" i="1"/>
  <c r="O75" i="1"/>
  <c r="O48" i="1"/>
  <c r="O60" i="1"/>
  <c r="O72" i="1"/>
  <c r="O26" i="1"/>
  <c r="O38" i="1"/>
  <c r="O50" i="1"/>
  <c r="O62" i="1"/>
  <c r="O28" i="1"/>
  <c r="M23" i="1"/>
  <c r="N23" i="1"/>
  <c r="O23" i="1" s="1"/>
  <c r="N22" i="1"/>
  <c r="N21" i="1"/>
  <c r="O21" i="1" s="1"/>
  <c r="M22" i="1"/>
  <c r="H20" i="1"/>
  <c r="J20" i="1"/>
  <c r="L20" i="1"/>
  <c r="M20" i="1" s="1"/>
  <c r="O84" i="1"/>
  <c r="O87" i="1" s="1"/>
  <c r="O22" i="1" l="1"/>
  <c r="N20" i="1"/>
  <c r="O20" i="1" s="1"/>
  <c r="K20" i="1"/>
  <c r="O90" i="1"/>
  <c r="O83" i="1"/>
  <c r="O91" i="1" l="1"/>
  <c r="O85" i="1" l="1"/>
  <c r="O88" i="1" l="1"/>
  <c r="O89" i="1" s="1"/>
  <c r="O86" i="1"/>
  <c r="O9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<sst xmlns="http://schemas.openxmlformats.org/spreadsheetml/2006/main" count="171" uniqueCount="111">
  <si>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</si>
  <si>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</si>
  <si>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</si>
  <si>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</si>
  <si>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</si>
  <si>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</si>
  <si>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</si>
  <si>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</si>
  <si>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</si>
  <si>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</si>
  <si>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</si>
  <si>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</si>
  <si>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</si>
  <si>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</si>
  <si>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</si>
  <si>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</si>
  <si>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</si>
  <si>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</si>
  <si>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</si>
  <si>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</si>
  <si>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</si>
  <si>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</si>
  <si>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</si>
  <si>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</si>
  <si>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</si>
  <si>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</si>
  <si>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</si>
  <si>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</si>
  <si>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</si>
  <si>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</si>
  <si>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</si>
  <si>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</si>
  <si>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</si>
  <si>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</si>
  <si>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</si>
  <si>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</si>
  <si>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</si>
  <si>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</si>
  <si>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</si>
  <si>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</si>
  <si>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</si>
  <si>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</si>
  <si>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</si>
  <si>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</si>
  <si>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</si>
  <si>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Set de Brocas SDS-Plus Metal Madera 5 Piezas: 3/16"madera,1/4 "madera,1/8metal, 3/16"metal,1/4 " metal.</t>
  </si>
  <si>
    <t>BROCAS SDS PLUS CARACTERISTICAS: Piezas Por Paquete:10. Medidas: 8 Brocas 3/16 X 6-1/4, 7/32 X 6-1/4, 1/4 X 6-1/4, 5/16 X 6-1/4, 3/8 X 6-1/4, 7/16 X 6-1/4, 1/2 X 6-1/4, 9/16 X 6-1/4, 1 C.Punta 6-1/4, 1 C.Plano Cortafrio 3/4 X 5-1/2 pulg.</t>
  </si>
  <si>
    <t>ESCUADRA DE COMBINACION 12PULG referencia 46012 Herramientas de Medicion y Trazado Escuadra de Combinacion 12 pul Largo (305 mm) Acabado con laca para resistir corrosion</t>
  </si>
  <si>
    <t>Malla eslabonada de 1.50 x 20 mt lineales. Calibre 14 con hueco de 2-1/4"</t>
  </si>
  <si>
    <t>Angulo 6m x 1-1/2 x 1/8 pulg. Metalico</t>
  </si>
  <si>
    <t>Pistola pulverizadora en material de aluminio resistente de 750 cc de capacidad, funciona a succion, entrada de aire 1/4 de pulgada, boquilla estandar de 0,8 mm, alcance espectro de 140 - 240 mm, de baja presion (45 PSI - 3,1 BAR).</t>
  </si>
  <si>
    <t>Malla Gallinero De 1.80*36mt Rl</t>
  </si>
  <si>
    <t>Almadana de 6 libras con cabo, cabeza de alta fuerza y resistencia, forma: mazo</t>
  </si>
  <si>
    <t>Arena de rio semilavada x mt3. Presentacion por metro cubico</t>
  </si>
  <si>
    <t>Tuerca de acero M8 Hexagonal</t>
  </si>
  <si>
    <t>Grapa para Cerca Galvanizada 1x9 Medida: 1'' x 9Tipo de cabeza del clavo: Grapa Cerca -Tipo de cuerpo del clavo: Liso - Tipo de punta: Biselada. Presentacion por 1 kilogramo</t>
  </si>
  <si>
    <t>Prensa De Banco En Hierro Ancho Mordaza 4''  Mordazas de acero moleteadas para un mejor agarre - Fundidos en hierro gris - Base giratoria para ajuste multi-posicion del tornillo - Especificaciones Tecnicas: Ancho de mordaza: 4" - Apertura maxima: 4" - Peso: 4.6 kg - Medidas: F (24 cm) x B (16 cm) x A (13 cm).</t>
  </si>
  <si>
    <t>Carretilla Negra Cachaca Antipinchazo, Carretilla de tolva de 6 ft, de tolva, rin metalico, rueda antipinchazo</t>
  </si>
  <si>
    <t>Abrazadera metalica para manguera de 1".para mangueras con diametro de 1" medida min:17,5 mm Max 31,7 mm.</t>
  </si>
  <si>
    <t>Cincel con proteccion 3/4 x 12 pulgadas</t>
  </si>
  <si>
    <t>Martillo Una 20Oz M/Madera Ref 51-274</t>
  </si>
  <si>
    <t>Mazo de 9,71 Kg Con Mango de Nogal Am. de 91,44 Cm</t>
  </si>
  <si>
    <t>Alicate de electricista comfort grip 8 </t>
  </si>
  <si>
    <t>Cortafrio de lado  6 84 105</t>
  </si>
  <si>
    <t>Juego llave Bristol 1.5-10mm 1/16-3/8 20 piezas</t>
  </si>
  <si>
    <t>Set de Copas Cuadrante 1/2 pulgadas 17Pzs MM</t>
  </si>
  <si>
    <t>Tenaza Sacaclavos para carpintero </t>
  </si>
  <si>
    <t>Kit de Herramientas basicas x 20 piezas</t>
  </si>
  <si>
    <t>Escalera tijera aluminio 8 pasos</t>
  </si>
  <si>
    <t>Escalera petrolera certificada aluminio de 3 pasos</t>
  </si>
  <si>
    <t>Kit de herramientas basicas x 50 piezas</t>
  </si>
  <si>
    <t>Teja trapezoidal pintada de 3 m de lago*1m de ancho Cubierta elaborada en acero y recubierta prepintada, en color Azul en la cara superior y Blanco en la inferior. Norma ASTMA -792 de 0,28 mm revestido de acero galvanizado prepintado calibre 35</t>
  </si>
  <si>
    <t>Union para maguera en Aluminio 1-1/ 2</t>
  </si>
  <si>
    <t>Union para maguera en Aluminio 1</t>
  </si>
  <si>
    <t>Union para maguera en Aluminio 3/4</t>
  </si>
  <si>
    <t>TENSOR METALICO presentacion bolsa X 12 UNIDADES</t>
  </si>
  <si>
    <t>LLave L hexagonal 42-5/16</t>
  </si>
  <si>
    <t>AISLADOR ANILLO EN ALUMINIO X 10 UNS; 10284</t>
  </si>
  <si>
    <t>Zapapico 5 libras mango 36 pulgadas mango con cubierta de polipropileno de alto impacto forjado en acero al carbono escoplo 110mm</t>
  </si>
  <si>
    <t>Tijera cuerpo de aluminio para poda cuchilla de paso ligera cuchillas de acero templado largo 8 1/2 pulgadas 22 cm</t>
  </si>
  <si>
    <t>Conector en metal entrada y salida tres cuartos 2 cm valvula de cierre independiente</t>
  </si>
  <si>
    <t>Pistola para pintar de succion flujo de aire controlado presion optima de trabajo 3050 PS boquilla de 1.8 mm vaso de un litro espesor 0.9 mm tobera en acero inoxidable para materiales base agua y solvente incluye cepillo espiga tuerca llave y filtro</t>
  </si>
  <si>
    <t>Pala draga jardinera mangos de fibra de vidrio 44 pulgadas 112 cm espesor de lamina 1.7 mm grips de 5 pulgadas 13 cm acero templado</t>
  </si>
  <si>
    <t>Alicate de punta larga acabado niquelado vinil de alto desempeno fabricados en acero al cromo-vanadio 2x mas resistentes al desgaste que las de acero al carbono punta conica mordaza con estriado diagonal largo 7 pulgadas</t>
  </si>
  <si>
    <t>Grava Fina Triturada de 1/2 presentacion por metro cubico</t>
  </si>
  <si>
    <t>Candado italiano 40, Gancho en acero endurecido, Anti segueta, Tiene 5 pines, Doble bloqueo, Protector contra filtraciones de agua</t>
  </si>
  <si>
    <t>Llana Lisa 12 X 4 1/2 Pulgada Mango Madera</t>
  </si>
  <si>
    <t>Flotador para tanque de reserva en cobre de 1/2" con valvula</t>
  </si>
  <si>
    <t>Hacha de 3 lb, con mago en fibra de vidrio</t>
  </si>
  <si>
    <t>Malla electrosoldada medidas 5*2,35 m hueco 15*15 cm diametro 4.0 mm. malla electrosoldada producida a partir de alambres trefilados o lisos de alta resistencia longitudinales y transversales, Unidos mediante un proceso de ectrosoldadura formando angulos rectos</t>
  </si>
  <si>
    <t>instrumento intercambiable para herramienta de mano (Cabo Fino para rastrillo 120 cm de largo * 22 mm)</t>
  </si>
  <si>
    <t>instrumento intercambiable para herramienta de mano (Cabo Fino para pala 120 cm de largo * 38 mm)</t>
  </si>
  <si>
    <t>instrumento intercambiable para herramienta de mano (Cabo Fino para Azadon 120 cm de largo * 48 mm) </t>
  </si>
  <si>
    <t>instrumento intercambiable para herramienta de mano (Cabo Fino para Azadon 90 cm de largo * 48 mm)</t>
  </si>
  <si>
    <t>instrumento intercambiable para herramienta de mano (Cabo Fino para Ahoyadora)</t>
  </si>
  <si>
    <t>palustre en acero de 10"</t>
  </si>
  <si>
    <t>palustre en acero de 9"</t>
  </si>
  <si>
    <t>Barras de Soldadura WA 3/32 Presentacion por kilogramo.</t>
  </si>
  <si>
    <t>Boquillera - Codal 3m 1x3 pulg T-246 Aluminio</t>
  </si>
  <si>
    <t>Boquillera - Codal 1.50 m 1x3 pulg T-246 Aluminio</t>
  </si>
  <si>
    <t>PERFORADOR DE TAPONES SENCILLO. Set de 6 piezas. Fabricado en hierro cromado</t>
  </si>
  <si>
    <t>Juego De Herramientas 42pcs Trabajo Profesional 12 llaves milimetricas 9 dados metricos 9 puntas - estrella - pala - estriado 2 desarmadores de precision 1 pinza de chofer 1 pinza de punta y corte 1 navaja multiusos 1 nivel 1 martillo de 226 g, con una curva 1 tijera multiusos 1 llave ajustable 1 mango para puntas 1 flexometro de 3 m 1 adaptador para dados caja de transporte</t>
  </si>
  <si>
    <t>Ponchadora Compresion Cable Coaxial Rg6 Rca Tv Fibra Optica herramienta de compresion 7.6 "herramienta de compresion profesional - ajustable y modificable para conectores a prueba de agua F / RCA / BNC RG-59, 6 (4C, 5C) F tipo RG-59, 6 (4C, 5C). Material: acero inoxidable: Tamano: 7.6 "</t>
  </si>
  <si>
    <t>JUEGO DE BROCAS PARA MADERA CARACTERISTICAS ¿ Juego de 16 piezas ¿ Marca: UYUSTOOLS ¿ Acero alto carbono Dureza 45HRC ¿ Medidas Fierro : 5/64 -7/64 - 5/32 - 3/16 - 15/64 - 5/16. Medidas Muro : 5/32 - 3/16 - 15/64 - 5/16 - 25/64. Medidas Madera : 5/32 - 3/16 - 15/64 - 5/16 - 25/64.</t>
  </si>
  <si>
    <t>Alicate Diablo en cuerpo forjado. Fabricados en acero Cromo Niquel para mayor durabilidad y mejor superficie de corte. Con recubrimiento anti-corrosion. Quijadas maquinadas para mejor agarre. Mangos recubiertos con doble plastisol anti-deslizante. Largo 10 pulgadas (254 mm) x 2 pulgadas (50mm).</t>
  </si>
  <si>
    <t>Martillo de bola en acero al carbono. Forjada en una sola pieza con tratamiento termico de temple y revenido, bordes redondeados sin aristas, Recubrimiento Antideslizante, Mango en fibra de vidrio, norma tecnica ANSI B173.2. longitud 349 mm, peso 24 onzas (680 gramos).</t>
  </si>
  <si>
    <t>Destornillador Ratchet Juego 38 Puntas Torx Pala Estrella Discover</t>
  </si>
  <si>
    <t>ROLLO</t>
  </si>
  <si>
    <t>METRO CUBICO</t>
  </si>
  <si>
    <t>KILOGRAMO</t>
  </si>
  <si>
    <t>Garabato con cabo para romper fardos 6 dientes.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</si>
</sst>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9" applyNumberFormat="0" applyAlignment="0" applyProtection="0"/>
    <xf numFmtId="0" fontId="21" fillId="8" borderId="20" applyNumberFormat="0" applyAlignment="0" applyProtection="0"/>
    <xf numFmtId="0" fontId="22" fillId="8" borderId="19" applyNumberFormat="0" applyAlignment="0" applyProtection="0"/>
    <xf numFmtId="0" fontId="23" fillId="0" borderId="21" applyNumberFormat="0" applyFill="0" applyAlignment="0" applyProtection="0"/>
    <xf numFmtId="0" fontId="24" fillId="9" borderId="22" applyNumberFormat="0" applyAlignment="0" applyProtection="0"/>
    <xf numFmtId="0" fontId="25" fillId="0" borderId="0" applyNumberFormat="0" applyFill="0" applyBorder="0" applyAlignment="0" applyProtection="0"/>
    <xf numFmtId="0" fontId="5" fillId="10" borderId="23" applyNumberFormat="0" applyFont="0" applyAlignment="0" applyProtection="0"/>
    <xf numFmtId="0" fontId="26" fillId="0" borderId="0" applyNumberFormat="0" applyFill="0" applyBorder="0" applyAlignment="0" applyProtection="0"/>
    <xf numFmtId="0" fontId="27" fillId="0" borderId="24"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43" fontId="3" fillId="0" borderId="27" xfId="3" applyFont="1" applyFill="1" applyBorder="1" applyAlignment="1" applyProtection="1">
      <alignment horizontal="center" vertical="center"/>
      <protection hidden="1"/>
    </xf>
    <xf numFmtId="0" fontId="1" fillId="0" borderId="26" xfId="0" applyFont="1" applyBorder="1" applyAlignment="1">
      <alignment horizontal="center" vertical="center" wrapText="1"/>
    </xf>
    <xf numFmtId="0" fontId="3" fillId="2" borderId="1" xfId="0" applyFont="1" applyFill="1" applyBorder="1" applyAlignment="1" applyProtection="1">
      <alignment horizontal="center" vertical="center"/>
      <protection hidden="1"/>
    </xf>
    <xf numFmtId="0" fontId="1" fillId="0" borderId="26" xfId="0" applyFont="1" applyBorder="1" applyAlignment="1">
      <alignment wrapText="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5"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1" xfId="0" applyFont="1" applyFill="1" applyBorder="1" applyAlignment="1" applyProtection="1">
      <alignment horizontal="center" vertical="center"/>
      <protection hidden="1"/>
    </xf>
    <xf numFmtId="0" fontId="6" fillId="2" borderId="15"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00"/>
  <sheetViews>
    <sheetView tabSelected="1" zoomScale="70" zoomScaleNormal="70" zoomScaleSheetLayoutView="70" zoomScalePageLayoutView="55" workbookViewId="0">
      <selection activeCell="L10" sqref="L10:N10"/>
    </sheetView>
  </sheetViews>
  <sheetFormatPr baseColWidth="10" defaultColWidth="11.42578125" defaultRowHeight="15" x14ac:dyDescent="0.25"/>
  <cols>
    <col min="1" max="1" width="9.85546875" style="8" customWidth="1"/>
    <col min="2" max="2" width="49.85546875" style="8" customWidth="1"/>
    <col min="3" max="3" width="16.7109375" style="8" customWidth="1"/>
    <col min="4" max="4" width="16.140625" style="8" customWidth="1"/>
    <col min="5" max="5" width="18.42578125" style="8" customWidth="1"/>
    <col min="6" max="6" width="19.85546875" style="8" customWidth="1"/>
    <col min="7" max="7" width="12.85546875" style="8" customWidth="1"/>
    <col min="8" max="8" width="15" style="8" customWidth="1"/>
    <col min="9" max="9" width="16.5703125" style="8" customWidth="1"/>
    <col min="10" max="10" width="17.42578125" style="8" customWidth="1"/>
    <col min="11" max="11" width="17.85546875" style="10" customWidth="1"/>
    <col min="12" max="12" width="17.5703125" style="10" customWidth="1"/>
    <col min="13" max="13" width="16.7109375" style="10" customWidth="1"/>
    <col min="14" max="14" width="15.28515625" style="10" bestFit="1" customWidth="1"/>
    <col min="15" max="15" width="20.5703125" style="10" customWidth="1"/>
    <col min="16" max="16384" width="11.42578125" style="10"/>
  </cols>
  <sheetData>
    <row r="1" spans="1:15" x14ac:dyDescent="0.25">
      <c r="F1" s="9"/>
    </row>
    <row r="2" spans="1:15" ht="15.75" customHeight="1" x14ac:dyDescent="0.25">
      <c r="A2" s="62"/>
      <c r="B2" s="69" t="s">
        <v>0</v>
      </c>
      <c r="C2" s="69"/>
      <c r="D2" s="69"/>
      <c r="E2" s="69"/>
      <c r="F2" s="69"/>
      <c r="G2" s="69"/>
      <c r="H2" s="69"/>
      <c r="I2" s="69"/>
      <c r="J2" s="69"/>
      <c r="K2" s="69"/>
      <c r="L2" s="69"/>
      <c r="M2" s="69"/>
      <c r="N2" s="74" t="s">
        <v>37</v>
      </c>
      <c r="O2" s="74"/>
    </row>
    <row r="3" spans="1:15" ht="15.75" customHeight="1" x14ac:dyDescent="0.25">
      <c r="A3" s="62"/>
      <c r="B3" s="69" t="s">
        <v>1</v>
      </c>
      <c r="C3" s="69"/>
      <c r="D3" s="69"/>
      <c r="E3" s="69"/>
      <c r="F3" s="69"/>
      <c r="G3" s="69"/>
      <c r="H3" s="69"/>
      <c r="I3" s="69"/>
      <c r="J3" s="69"/>
      <c r="K3" s="69"/>
      <c r="L3" s="69"/>
      <c r="M3" s="69"/>
      <c r="N3" s="74" t="s">
        <v>40</v>
      </c>
      <c r="O3" s="74"/>
    </row>
    <row r="4" spans="1:15" ht="16.5" customHeight="1" x14ac:dyDescent="0.25">
      <c r="A4" s="62"/>
      <c r="B4" s="69" t="s">
        <v>36</v>
      </c>
      <c r="C4" s="69"/>
      <c r="D4" s="69"/>
      <c r="E4" s="69"/>
      <c r="F4" s="69"/>
      <c r="G4" s="69"/>
      <c r="H4" s="69"/>
      <c r="I4" s="69"/>
      <c r="J4" s="69"/>
      <c r="K4" s="69"/>
      <c r="L4" s="69"/>
      <c r="M4" s="69"/>
      <c r="N4" s="74" t="s">
        <v>41</v>
      </c>
      <c r="O4" s="74"/>
    </row>
    <row r="5" spans="1:15" ht="15" customHeight="1" x14ac:dyDescent="0.25">
      <c r="A5" s="62"/>
      <c r="B5" s="69"/>
      <c r="C5" s="69"/>
      <c r="D5" s="69"/>
      <c r="E5" s="69"/>
      <c r="F5" s="69"/>
      <c r="G5" s="69"/>
      <c r="H5" s="69"/>
      <c r="I5" s="69"/>
      <c r="J5" s="69"/>
      <c r="K5" s="69"/>
      <c r="L5" s="69"/>
      <c r="M5" s="69"/>
      <c r="N5" s="74" t="s">
        <v>38</v>
      </c>
      <c r="O5" s="74"/>
    </row>
    <row r="7" spans="1:15" x14ac:dyDescent="0.25">
      <c r="A7" s="11" t="s">
        <v>39</v>
      </c>
    </row>
    <row r="8" spans="1:15" x14ac:dyDescent="0.25">
      <c r="A8" s="11"/>
    </row>
    <row r="9" spans="1:15" x14ac:dyDescent="0.25">
      <c r="A9" s="12" t="s">
        <v>29</v>
      </c>
    </row>
    <row r="10" spans="1:15" ht="25.5" customHeight="1" x14ac:dyDescent="0.25">
      <c r="A10" s="43" t="s">
        <v>28</v>
      </c>
      <c r="B10" s="43"/>
      <c r="C10" s="13"/>
      <c r="E10" s="14" t="s">
        <v>21</v>
      </c>
      <c r="F10" s="48"/>
      <c r="G10" s="49"/>
      <c r="K10" s="15" t="s">
        <v>16</v>
      </c>
      <c r="L10" s="50"/>
      <c r="M10" s="51"/>
      <c r="N10" s="52"/>
    </row>
    <row r="11" spans="1:15" ht="15.75" thickBot="1" x14ac:dyDescent="0.3">
      <c r="A11" s="13"/>
      <c r="B11" s="13"/>
      <c r="C11" s="13"/>
      <c r="E11" s="16"/>
      <c r="F11" s="16"/>
      <c r="G11" s="16"/>
      <c r="K11" s="17"/>
      <c r="L11" s="18"/>
      <c r="M11" s="18"/>
      <c r="N11" s="18"/>
    </row>
    <row r="12" spans="1:15" ht="30.75" customHeight="1" thickBot="1" x14ac:dyDescent="0.3">
      <c r="A12" s="63" t="s">
        <v>26</v>
      </c>
      <c r="B12" s="64"/>
      <c r="C12" s="19"/>
      <c r="D12" s="45" t="s">
        <v>17</v>
      </c>
      <c r="E12" s="46"/>
      <c r="F12" s="46"/>
      <c r="G12" s="47"/>
      <c r="H12" s="7"/>
      <c r="I12" s="27"/>
      <c r="J12" s="27"/>
      <c r="K12" s="17"/>
    </row>
    <row r="13" spans="1:15" ht="15.75" thickBot="1" x14ac:dyDescent="0.3">
      <c r="A13" s="65"/>
      <c r="B13" s="66"/>
      <c r="C13" s="19"/>
      <c r="D13" s="20"/>
      <c r="E13" s="16"/>
      <c r="F13" s="16"/>
      <c r="G13" s="16"/>
      <c r="K13" s="17"/>
    </row>
    <row r="14" spans="1:15" ht="30" customHeight="1" thickBot="1" x14ac:dyDescent="0.3">
      <c r="A14" s="65"/>
      <c r="B14" s="66"/>
      <c r="C14" s="19"/>
      <c r="D14" s="45" t="s">
        <v>18</v>
      </c>
      <c r="E14" s="46"/>
      <c r="F14" s="46"/>
      <c r="G14" s="47"/>
      <c r="H14" s="7"/>
      <c r="I14" s="27"/>
      <c r="J14" s="27"/>
      <c r="K14" s="17"/>
    </row>
    <row r="15" spans="1:15" ht="18.75" customHeight="1" thickBot="1" x14ac:dyDescent="0.3">
      <c r="A15" s="65"/>
      <c r="B15" s="66"/>
      <c r="C15" s="19"/>
      <c r="E15" s="16"/>
      <c r="F15" s="16"/>
      <c r="G15" s="16"/>
      <c r="K15" s="17"/>
    </row>
    <row r="16" spans="1:15" ht="24" customHeight="1" thickBot="1" x14ac:dyDescent="0.3">
      <c r="A16" s="67"/>
      <c r="B16" s="68"/>
      <c r="C16" s="19"/>
      <c r="D16" s="45" t="s">
        <v>22</v>
      </c>
      <c r="E16" s="46"/>
      <c r="F16" s="46"/>
      <c r="G16" s="47"/>
      <c r="H16" s="7"/>
      <c r="I16" s="27"/>
      <c r="J16" s="27"/>
      <c r="K16" s="17"/>
      <c r="L16" s="18"/>
      <c r="M16" s="18"/>
      <c r="N16" s="18"/>
    </row>
    <row r="17" spans="1:15" x14ac:dyDescent="0.25">
      <c r="A17" s="13"/>
      <c r="B17" s="13"/>
      <c r="C17" s="13"/>
      <c r="E17" s="16"/>
      <c r="F17" s="16"/>
      <c r="G17" s="16"/>
      <c r="K17" s="17"/>
      <c r="L17" s="18"/>
      <c r="M17" s="18"/>
      <c r="N17" s="18"/>
    </row>
    <row r="19" spans="1:15" s="23" customFormat="1" ht="111.75" customHeight="1" x14ac:dyDescent="0.25">
      <c r="A19" s="21" t="s">
        <v>27</v>
      </c>
      <c r="B19" s="21" t="s">
        <v>2</v>
      </c>
      <c r="C19" s="21" t="s">
        <v>19</v>
      </c>
      <c r="D19" s="21" t="s">
        <v>3</v>
      </c>
      <c r="E19" s="21" t="s">
        <v>23</v>
      </c>
      <c r="F19" s="22" t="s">
        <v>4</v>
      </c>
      <c r="G19" s="22" t="s">
        <v>25</v>
      </c>
      <c r="H19" s="22" t="s">
        <v>5</v>
      </c>
      <c r="I19" s="22" t="s">
        <v>31</v>
      </c>
      <c r="J19" s="22" t="s">
        <v>34</v>
      </c>
      <c r="K19" s="22" t="s">
        <v>6</v>
      </c>
      <c r="L19" s="22" t="s">
        <v>7</v>
      </c>
      <c r="M19" s="22" t="s">
        <v>8</v>
      </c>
      <c r="N19" s="22" t="s">
        <v>30</v>
      </c>
      <c r="O19" s="22" t="s">
        <v>9</v>
      </c>
    </row>
    <row r="20" spans="1:15" s="23" customFormat="1" ht="61.5" customHeight="1" x14ac:dyDescent="0.2">
      <c r="A20" s="30">
        <v>1</v>
      </c>
      <c r="B20" s="36" t="s">
        <v>45</v>
      </c>
      <c r="C20" s="31"/>
      <c r="D20" s="34">
        <v>1</v>
      </c>
      <c r="E20" s="34" t="s">
        <v>44</v>
      </c>
      <c r="F20" s="32"/>
      <c r="G20" s="26">
        <v>0</v>
      </c>
      <c r="H20" s="1">
        <f t="shared" ref="H20:H82" si="0">+ROUND(F20*G20,0)</f>
        <v>0</v>
      </c>
      <c r="I20" s="26">
        <v>0</v>
      </c>
      <c r="J20" s="1">
        <f t="shared" ref="J20:J82" si="1">ROUND(F20*I20,0)</f>
        <v>0</v>
      </c>
      <c r="K20" s="1">
        <f t="shared" ref="K20:K82" si="2">ROUND(F20+H20+J20,0)</f>
        <v>0</v>
      </c>
      <c r="L20" s="1">
        <f t="shared" ref="L20:L82" si="3">ROUND(F20*D20,0)</f>
        <v>0</v>
      </c>
      <c r="M20" s="1">
        <f t="shared" ref="M20:M82" si="4">ROUND(L20*G20,0)</f>
        <v>0</v>
      </c>
      <c r="N20" s="1">
        <f t="shared" ref="N20:N82" si="5">ROUND(L20*I20,0)</f>
        <v>0</v>
      </c>
      <c r="O20" s="2">
        <f t="shared" ref="O20:O82" si="6">ROUND(L20+N20+M20,0)</f>
        <v>0</v>
      </c>
    </row>
    <row r="21" spans="1:15" s="23" customFormat="1" ht="85.5" customHeight="1" x14ac:dyDescent="0.2">
      <c r="A21" s="30">
        <v>2</v>
      </c>
      <c r="B21" s="36" t="s">
        <v>46</v>
      </c>
      <c r="C21" s="31"/>
      <c r="D21" s="34">
        <v>1</v>
      </c>
      <c r="E21" s="34" t="s">
        <v>44</v>
      </c>
      <c r="F21" s="32"/>
      <c r="G21" s="26">
        <v>0</v>
      </c>
      <c r="H21" s="1">
        <f t="shared" si="0"/>
        <v>0</v>
      </c>
      <c r="I21" s="26">
        <v>0</v>
      </c>
      <c r="J21" s="1">
        <f t="shared" si="1"/>
        <v>0</v>
      </c>
      <c r="K21" s="1">
        <f t="shared" si="2"/>
        <v>0</v>
      </c>
      <c r="L21" s="1">
        <f t="shared" si="3"/>
        <v>0</v>
      </c>
      <c r="M21" s="1">
        <f t="shared" si="4"/>
        <v>0</v>
      </c>
      <c r="N21" s="1">
        <f t="shared" si="5"/>
        <v>0</v>
      </c>
      <c r="O21" s="2">
        <f t="shared" si="6"/>
        <v>0</v>
      </c>
    </row>
    <row r="22" spans="1:15" s="23" customFormat="1" ht="65.25" customHeight="1" x14ac:dyDescent="0.2">
      <c r="A22" s="30">
        <v>3</v>
      </c>
      <c r="B22" s="36" t="s">
        <v>47</v>
      </c>
      <c r="C22" s="31"/>
      <c r="D22" s="34">
        <v>1</v>
      </c>
      <c r="E22" s="34" t="s">
        <v>44</v>
      </c>
      <c r="F22" s="32"/>
      <c r="G22" s="26">
        <v>0</v>
      </c>
      <c r="H22" s="1">
        <f t="shared" si="0"/>
        <v>0</v>
      </c>
      <c r="I22" s="26">
        <v>0</v>
      </c>
      <c r="J22" s="1">
        <f t="shared" si="1"/>
        <v>0</v>
      </c>
      <c r="K22" s="1">
        <f t="shared" si="2"/>
        <v>0</v>
      </c>
      <c r="L22" s="1">
        <f t="shared" si="3"/>
        <v>0</v>
      </c>
      <c r="M22" s="33">
        <f t="shared" si="4"/>
        <v>0</v>
      </c>
      <c r="N22" s="1">
        <f t="shared" si="5"/>
        <v>0</v>
      </c>
      <c r="O22" s="2">
        <f t="shared" si="6"/>
        <v>0</v>
      </c>
    </row>
    <row r="23" spans="1:15" s="23" customFormat="1" ht="45.75" customHeight="1" x14ac:dyDescent="0.2">
      <c r="A23" s="30">
        <v>4</v>
      </c>
      <c r="B23" s="36" t="s">
        <v>110</v>
      </c>
      <c r="C23" s="31"/>
      <c r="D23" s="34">
        <v>2</v>
      </c>
      <c r="E23" s="34" t="s">
        <v>44</v>
      </c>
      <c r="F23" s="32"/>
      <c r="G23" s="26">
        <v>0</v>
      </c>
      <c r="H23" s="1">
        <f t="shared" si="0"/>
        <v>0</v>
      </c>
      <c r="I23" s="26">
        <v>0</v>
      </c>
      <c r="J23" s="1">
        <f t="shared" si="1"/>
        <v>0</v>
      </c>
      <c r="K23" s="1">
        <f t="shared" si="2"/>
        <v>0</v>
      </c>
      <c r="L23" s="1">
        <f t="shared" si="3"/>
        <v>0</v>
      </c>
      <c r="M23" s="1">
        <f t="shared" si="4"/>
        <v>0</v>
      </c>
      <c r="N23" s="1">
        <f t="shared" si="5"/>
        <v>0</v>
      </c>
      <c r="O23" s="2">
        <f t="shared" si="6"/>
        <v>0</v>
      </c>
    </row>
    <row r="24" spans="1:15" s="23" customFormat="1" ht="45.75" customHeight="1" x14ac:dyDescent="0.2">
      <c r="A24" s="30">
        <v>5</v>
      </c>
      <c r="B24" s="36" t="s">
        <v>48</v>
      </c>
      <c r="C24" s="31"/>
      <c r="D24" s="34">
        <v>3</v>
      </c>
      <c r="E24" s="34" t="s">
        <v>44</v>
      </c>
      <c r="F24" s="32"/>
      <c r="G24" s="26">
        <v>0</v>
      </c>
      <c r="H24" s="1">
        <f t="shared" si="0"/>
        <v>0</v>
      </c>
      <c r="I24" s="26">
        <v>0</v>
      </c>
      <c r="J24" s="1">
        <f t="shared" si="1"/>
        <v>0</v>
      </c>
      <c r="K24" s="1">
        <f t="shared" si="2"/>
        <v>0</v>
      </c>
      <c r="L24" s="1">
        <f t="shared" si="3"/>
        <v>0</v>
      </c>
      <c r="M24" s="1">
        <f t="shared" si="4"/>
        <v>0</v>
      </c>
      <c r="N24" s="1">
        <f t="shared" si="5"/>
        <v>0</v>
      </c>
      <c r="O24" s="2">
        <f t="shared" si="6"/>
        <v>0</v>
      </c>
    </row>
    <row r="25" spans="1:15" s="23" customFormat="1" ht="45.75" customHeight="1" x14ac:dyDescent="0.2">
      <c r="A25" s="30">
        <v>6</v>
      </c>
      <c r="B25" s="36" t="s">
        <v>49</v>
      </c>
      <c r="C25" s="31"/>
      <c r="D25" s="34">
        <v>15</v>
      </c>
      <c r="E25" s="34" t="s">
        <v>44</v>
      </c>
      <c r="F25" s="32"/>
      <c r="G25" s="26">
        <v>0</v>
      </c>
      <c r="H25" s="1">
        <f t="shared" si="0"/>
        <v>0</v>
      </c>
      <c r="I25" s="26">
        <v>0</v>
      </c>
      <c r="J25" s="1">
        <f t="shared" si="1"/>
        <v>0</v>
      </c>
      <c r="K25" s="1">
        <f t="shared" si="2"/>
        <v>0</v>
      </c>
      <c r="L25" s="1">
        <f t="shared" si="3"/>
        <v>0</v>
      </c>
      <c r="M25" s="1">
        <f t="shared" si="4"/>
        <v>0</v>
      </c>
      <c r="N25" s="1">
        <f t="shared" si="5"/>
        <v>0</v>
      </c>
      <c r="O25" s="2">
        <f t="shared" si="6"/>
        <v>0</v>
      </c>
    </row>
    <row r="26" spans="1:15" s="23" customFormat="1" ht="81" customHeight="1" x14ac:dyDescent="0.2">
      <c r="A26" s="30">
        <v>7</v>
      </c>
      <c r="B26" s="36" t="s">
        <v>50</v>
      </c>
      <c r="C26" s="31"/>
      <c r="D26" s="34">
        <v>1</v>
      </c>
      <c r="E26" s="34" t="s">
        <v>44</v>
      </c>
      <c r="F26" s="32"/>
      <c r="G26" s="26">
        <v>0</v>
      </c>
      <c r="H26" s="1">
        <f t="shared" si="0"/>
        <v>0</v>
      </c>
      <c r="I26" s="26">
        <v>0</v>
      </c>
      <c r="J26" s="1">
        <f t="shared" si="1"/>
        <v>0</v>
      </c>
      <c r="K26" s="1">
        <f t="shared" si="2"/>
        <v>0</v>
      </c>
      <c r="L26" s="1">
        <f t="shared" si="3"/>
        <v>0</v>
      </c>
      <c r="M26" s="1">
        <f t="shared" si="4"/>
        <v>0</v>
      </c>
      <c r="N26" s="1">
        <f t="shared" si="5"/>
        <v>0</v>
      </c>
      <c r="O26" s="2">
        <f t="shared" si="6"/>
        <v>0</v>
      </c>
    </row>
    <row r="27" spans="1:15" s="23" customFormat="1" ht="45.75" customHeight="1" x14ac:dyDescent="0.2">
      <c r="A27" s="30">
        <v>8</v>
      </c>
      <c r="B27" s="36" t="s">
        <v>51</v>
      </c>
      <c r="C27" s="31"/>
      <c r="D27" s="34">
        <v>1</v>
      </c>
      <c r="E27" s="34" t="s">
        <v>107</v>
      </c>
      <c r="F27" s="32"/>
      <c r="G27" s="26">
        <v>0</v>
      </c>
      <c r="H27" s="1">
        <f t="shared" si="0"/>
        <v>0</v>
      </c>
      <c r="I27" s="26">
        <v>0</v>
      </c>
      <c r="J27" s="1">
        <f t="shared" si="1"/>
        <v>0</v>
      </c>
      <c r="K27" s="1">
        <f t="shared" si="2"/>
        <v>0</v>
      </c>
      <c r="L27" s="1">
        <f t="shared" si="3"/>
        <v>0</v>
      </c>
      <c r="M27" s="1">
        <f t="shared" si="4"/>
        <v>0</v>
      </c>
      <c r="N27" s="1">
        <f t="shared" si="5"/>
        <v>0</v>
      </c>
      <c r="O27" s="2">
        <f t="shared" si="6"/>
        <v>0</v>
      </c>
    </row>
    <row r="28" spans="1:15" s="23" customFormat="1" ht="45.75" customHeight="1" x14ac:dyDescent="0.2">
      <c r="A28" s="30">
        <v>9</v>
      </c>
      <c r="B28" s="36" t="s">
        <v>52</v>
      </c>
      <c r="C28" s="31"/>
      <c r="D28" s="34">
        <v>1</v>
      </c>
      <c r="E28" s="34" t="s">
        <v>44</v>
      </c>
      <c r="F28" s="32"/>
      <c r="G28" s="26">
        <v>0</v>
      </c>
      <c r="H28" s="1">
        <f t="shared" si="0"/>
        <v>0</v>
      </c>
      <c r="I28" s="26">
        <v>0</v>
      </c>
      <c r="J28" s="1">
        <f t="shared" si="1"/>
        <v>0</v>
      </c>
      <c r="K28" s="1">
        <f t="shared" si="2"/>
        <v>0</v>
      </c>
      <c r="L28" s="1">
        <f t="shared" si="3"/>
        <v>0</v>
      </c>
      <c r="M28" s="1">
        <f t="shared" si="4"/>
        <v>0</v>
      </c>
      <c r="N28" s="1">
        <f t="shared" si="5"/>
        <v>0</v>
      </c>
      <c r="O28" s="2">
        <f t="shared" si="6"/>
        <v>0</v>
      </c>
    </row>
    <row r="29" spans="1:15" s="23" customFormat="1" ht="45.75" customHeight="1" x14ac:dyDescent="0.2">
      <c r="A29" s="30">
        <v>10</v>
      </c>
      <c r="B29" s="36" t="s">
        <v>53</v>
      </c>
      <c r="C29" s="31"/>
      <c r="D29" s="34">
        <v>10</v>
      </c>
      <c r="E29" s="34" t="s">
        <v>108</v>
      </c>
      <c r="F29" s="32"/>
      <c r="G29" s="26">
        <v>0</v>
      </c>
      <c r="H29" s="1">
        <f t="shared" si="0"/>
        <v>0</v>
      </c>
      <c r="I29" s="26">
        <v>0</v>
      </c>
      <c r="J29" s="1">
        <f t="shared" si="1"/>
        <v>0</v>
      </c>
      <c r="K29" s="1">
        <f t="shared" si="2"/>
        <v>0</v>
      </c>
      <c r="L29" s="1">
        <f t="shared" si="3"/>
        <v>0</v>
      </c>
      <c r="M29" s="1">
        <f t="shared" si="4"/>
        <v>0</v>
      </c>
      <c r="N29" s="1">
        <f t="shared" si="5"/>
        <v>0</v>
      </c>
      <c r="O29" s="2">
        <f t="shared" si="6"/>
        <v>0</v>
      </c>
    </row>
    <row r="30" spans="1:15" s="23" customFormat="1" ht="45.75" customHeight="1" x14ac:dyDescent="0.2">
      <c r="A30" s="30">
        <v>11</v>
      </c>
      <c r="B30" s="36" t="s">
        <v>54</v>
      </c>
      <c r="C30" s="31"/>
      <c r="D30" s="34">
        <v>30</v>
      </c>
      <c r="E30" s="34" t="s">
        <v>44</v>
      </c>
      <c r="F30" s="32"/>
      <c r="G30" s="26">
        <v>0</v>
      </c>
      <c r="H30" s="1">
        <f t="shared" si="0"/>
        <v>0</v>
      </c>
      <c r="I30" s="26">
        <v>0</v>
      </c>
      <c r="J30" s="1">
        <f t="shared" si="1"/>
        <v>0</v>
      </c>
      <c r="K30" s="1">
        <f t="shared" si="2"/>
        <v>0</v>
      </c>
      <c r="L30" s="1">
        <f t="shared" si="3"/>
        <v>0</v>
      </c>
      <c r="M30" s="1">
        <f t="shared" si="4"/>
        <v>0</v>
      </c>
      <c r="N30" s="1">
        <f t="shared" si="5"/>
        <v>0</v>
      </c>
      <c r="O30" s="2">
        <f t="shared" si="6"/>
        <v>0</v>
      </c>
    </row>
    <row r="31" spans="1:15" s="23" customFormat="1" ht="76.5" customHeight="1" x14ac:dyDescent="0.2">
      <c r="A31" s="30">
        <v>12</v>
      </c>
      <c r="B31" s="36" t="s">
        <v>55</v>
      </c>
      <c r="C31" s="31"/>
      <c r="D31" s="34">
        <v>5</v>
      </c>
      <c r="E31" s="34" t="s">
        <v>109</v>
      </c>
      <c r="F31" s="32"/>
      <c r="G31" s="26">
        <v>0</v>
      </c>
      <c r="H31" s="1">
        <f t="shared" si="0"/>
        <v>0</v>
      </c>
      <c r="I31" s="26">
        <v>0</v>
      </c>
      <c r="J31" s="1">
        <f t="shared" si="1"/>
        <v>0</v>
      </c>
      <c r="K31" s="1">
        <f t="shared" si="2"/>
        <v>0</v>
      </c>
      <c r="L31" s="1">
        <f t="shared" si="3"/>
        <v>0</v>
      </c>
      <c r="M31" s="1">
        <f t="shared" si="4"/>
        <v>0</v>
      </c>
      <c r="N31" s="1">
        <f t="shared" si="5"/>
        <v>0</v>
      </c>
      <c r="O31" s="2">
        <f t="shared" si="6"/>
        <v>0</v>
      </c>
    </row>
    <row r="32" spans="1:15" s="23" customFormat="1" ht="110.25" customHeight="1" x14ac:dyDescent="0.2">
      <c r="A32" s="30">
        <v>13</v>
      </c>
      <c r="B32" s="36" t="s">
        <v>56</v>
      </c>
      <c r="C32" s="31"/>
      <c r="D32" s="34">
        <v>1</v>
      </c>
      <c r="E32" s="34" t="s">
        <v>44</v>
      </c>
      <c r="F32" s="32"/>
      <c r="G32" s="26">
        <v>0</v>
      </c>
      <c r="H32" s="1">
        <f t="shared" si="0"/>
        <v>0</v>
      </c>
      <c r="I32" s="26">
        <v>0</v>
      </c>
      <c r="J32" s="1">
        <f t="shared" si="1"/>
        <v>0</v>
      </c>
      <c r="K32" s="1">
        <f t="shared" si="2"/>
        <v>0</v>
      </c>
      <c r="L32" s="1">
        <f t="shared" si="3"/>
        <v>0</v>
      </c>
      <c r="M32" s="1">
        <f t="shared" si="4"/>
        <v>0</v>
      </c>
      <c r="N32" s="1">
        <f t="shared" si="5"/>
        <v>0</v>
      </c>
      <c r="O32" s="2">
        <f t="shared" si="6"/>
        <v>0</v>
      </c>
    </row>
    <row r="33" spans="1:15" s="23" customFormat="1" ht="51" customHeight="1" x14ac:dyDescent="0.2">
      <c r="A33" s="30">
        <v>14</v>
      </c>
      <c r="B33" s="36" t="s">
        <v>57</v>
      </c>
      <c r="C33" s="31"/>
      <c r="D33" s="34">
        <v>1</v>
      </c>
      <c r="E33" s="34" t="s">
        <v>44</v>
      </c>
      <c r="F33" s="32"/>
      <c r="G33" s="26">
        <v>0</v>
      </c>
      <c r="H33" s="1">
        <f t="shared" si="0"/>
        <v>0</v>
      </c>
      <c r="I33" s="26">
        <v>0</v>
      </c>
      <c r="J33" s="1">
        <f t="shared" si="1"/>
        <v>0</v>
      </c>
      <c r="K33" s="1">
        <f t="shared" si="2"/>
        <v>0</v>
      </c>
      <c r="L33" s="1">
        <f t="shared" si="3"/>
        <v>0</v>
      </c>
      <c r="M33" s="1">
        <f t="shared" si="4"/>
        <v>0</v>
      </c>
      <c r="N33" s="1">
        <f t="shared" si="5"/>
        <v>0</v>
      </c>
      <c r="O33" s="2">
        <f t="shared" si="6"/>
        <v>0</v>
      </c>
    </row>
    <row r="34" spans="1:15" s="23" customFormat="1" ht="55.5" customHeight="1" x14ac:dyDescent="0.2">
      <c r="A34" s="30">
        <v>15</v>
      </c>
      <c r="B34" s="36" t="s">
        <v>58</v>
      </c>
      <c r="C34" s="31"/>
      <c r="D34" s="34">
        <v>20</v>
      </c>
      <c r="E34" s="34" t="s">
        <v>44</v>
      </c>
      <c r="F34" s="32"/>
      <c r="G34" s="26">
        <v>0</v>
      </c>
      <c r="H34" s="1">
        <f t="shared" si="0"/>
        <v>0</v>
      </c>
      <c r="I34" s="26">
        <v>0</v>
      </c>
      <c r="J34" s="1">
        <f t="shared" si="1"/>
        <v>0</v>
      </c>
      <c r="K34" s="1">
        <f t="shared" si="2"/>
        <v>0</v>
      </c>
      <c r="L34" s="1">
        <f t="shared" si="3"/>
        <v>0</v>
      </c>
      <c r="M34" s="1">
        <f t="shared" si="4"/>
        <v>0</v>
      </c>
      <c r="N34" s="1">
        <f t="shared" si="5"/>
        <v>0</v>
      </c>
      <c r="O34" s="2">
        <f t="shared" si="6"/>
        <v>0</v>
      </c>
    </row>
    <row r="35" spans="1:15" s="23" customFormat="1" ht="45.75" customHeight="1" x14ac:dyDescent="0.2">
      <c r="A35" s="30">
        <v>16</v>
      </c>
      <c r="B35" s="36" t="s">
        <v>59</v>
      </c>
      <c r="C35" s="31"/>
      <c r="D35" s="34">
        <v>2</v>
      </c>
      <c r="E35" s="34" t="s">
        <v>44</v>
      </c>
      <c r="F35" s="32"/>
      <c r="G35" s="26">
        <v>0</v>
      </c>
      <c r="H35" s="1">
        <f t="shared" si="0"/>
        <v>0</v>
      </c>
      <c r="I35" s="26">
        <v>0</v>
      </c>
      <c r="J35" s="1">
        <f t="shared" si="1"/>
        <v>0</v>
      </c>
      <c r="K35" s="1">
        <f t="shared" si="2"/>
        <v>0</v>
      </c>
      <c r="L35" s="1">
        <f t="shared" si="3"/>
        <v>0</v>
      </c>
      <c r="M35" s="1">
        <f t="shared" si="4"/>
        <v>0</v>
      </c>
      <c r="N35" s="1">
        <f t="shared" si="5"/>
        <v>0</v>
      </c>
      <c r="O35" s="2">
        <f t="shared" si="6"/>
        <v>0</v>
      </c>
    </row>
    <row r="36" spans="1:15" s="23" customFormat="1" ht="45.75" customHeight="1" x14ac:dyDescent="0.2">
      <c r="A36" s="30">
        <v>17</v>
      </c>
      <c r="B36" s="36" t="s">
        <v>60</v>
      </c>
      <c r="C36" s="31"/>
      <c r="D36" s="34">
        <v>5</v>
      </c>
      <c r="E36" s="34" t="s">
        <v>44</v>
      </c>
      <c r="F36" s="32"/>
      <c r="G36" s="26">
        <v>0</v>
      </c>
      <c r="H36" s="1">
        <f t="shared" si="0"/>
        <v>0</v>
      </c>
      <c r="I36" s="26">
        <v>0</v>
      </c>
      <c r="J36" s="1">
        <f t="shared" si="1"/>
        <v>0</v>
      </c>
      <c r="K36" s="1">
        <f t="shared" si="2"/>
        <v>0</v>
      </c>
      <c r="L36" s="1">
        <f t="shared" si="3"/>
        <v>0</v>
      </c>
      <c r="M36" s="1">
        <f t="shared" si="4"/>
        <v>0</v>
      </c>
      <c r="N36" s="1">
        <f t="shared" si="5"/>
        <v>0</v>
      </c>
      <c r="O36" s="2">
        <f t="shared" si="6"/>
        <v>0</v>
      </c>
    </row>
    <row r="37" spans="1:15" s="23" customFormat="1" ht="45.75" customHeight="1" x14ac:dyDescent="0.2">
      <c r="A37" s="30">
        <v>18</v>
      </c>
      <c r="B37" s="36" t="s">
        <v>61</v>
      </c>
      <c r="C37" s="31"/>
      <c r="D37" s="34">
        <v>2</v>
      </c>
      <c r="E37" s="34" t="s">
        <v>44</v>
      </c>
      <c r="F37" s="32"/>
      <c r="G37" s="26">
        <v>0</v>
      </c>
      <c r="H37" s="1">
        <f t="shared" si="0"/>
        <v>0</v>
      </c>
      <c r="I37" s="26">
        <v>0</v>
      </c>
      <c r="J37" s="1">
        <f t="shared" si="1"/>
        <v>0</v>
      </c>
      <c r="K37" s="1">
        <f t="shared" si="2"/>
        <v>0</v>
      </c>
      <c r="L37" s="1">
        <f t="shared" si="3"/>
        <v>0</v>
      </c>
      <c r="M37" s="1">
        <f t="shared" si="4"/>
        <v>0</v>
      </c>
      <c r="N37" s="1">
        <f t="shared" si="5"/>
        <v>0</v>
      </c>
      <c r="O37" s="2">
        <f t="shared" si="6"/>
        <v>0</v>
      </c>
    </row>
    <row r="38" spans="1:15" s="23" customFormat="1" ht="45.75" customHeight="1" x14ac:dyDescent="0.2">
      <c r="A38" s="30">
        <v>19</v>
      </c>
      <c r="B38" s="36" t="s">
        <v>62</v>
      </c>
      <c r="C38" s="31"/>
      <c r="D38" s="34">
        <v>5</v>
      </c>
      <c r="E38" s="34" t="s">
        <v>44</v>
      </c>
      <c r="F38" s="32"/>
      <c r="G38" s="26">
        <v>0</v>
      </c>
      <c r="H38" s="1">
        <f t="shared" si="0"/>
        <v>0</v>
      </c>
      <c r="I38" s="26">
        <v>0</v>
      </c>
      <c r="J38" s="1">
        <f t="shared" si="1"/>
        <v>0</v>
      </c>
      <c r="K38" s="1">
        <f t="shared" si="2"/>
        <v>0</v>
      </c>
      <c r="L38" s="1">
        <f t="shared" si="3"/>
        <v>0</v>
      </c>
      <c r="M38" s="1">
        <f t="shared" si="4"/>
        <v>0</v>
      </c>
      <c r="N38" s="1">
        <f t="shared" si="5"/>
        <v>0</v>
      </c>
      <c r="O38" s="2">
        <f t="shared" si="6"/>
        <v>0</v>
      </c>
    </row>
    <row r="39" spans="1:15" s="23" customFormat="1" ht="51" customHeight="1" x14ac:dyDescent="0.2">
      <c r="A39" s="30">
        <v>20</v>
      </c>
      <c r="B39" s="36" t="s">
        <v>63</v>
      </c>
      <c r="C39" s="31"/>
      <c r="D39" s="34">
        <v>3</v>
      </c>
      <c r="E39" s="34" t="s">
        <v>44</v>
      </c>
      <c r="F39" s="32"/>
      <c r="G39" s="26">
        <v>0</v>
      </c>
      <c r="H39" s="1">
        <f t="shared" si="0"/>
        <v>0</v>
      </c>
      <c r="I39" s="26">
        <v>0</v>
      </c>
      <c r="J39" s="1">
        <f t="shared" si="1"/>
        <v>0</v>
      </c>
      <c r="K39" s="1">
        <f t="shared" si="2"/>
        <v>0</v>
      </c>
      <c r="L39" s="1">
        <f t="shared" si="3"/>
        <v>0</v>
      </c>
      <c r="M39" s="1">
        <f t="shared" si="4"/>
        <v>0</v>
      </c>
      <c r="N39" s="1">
        <f t="shared" si="5"/>
        <v>0</v>
      </c>
      <c r="O39" s="2">
        <f t="shared" si="6"/>
        <v>0</v>
      </c>
    </row>
    <row r="40" spans="1:15" s="23" customFormat="1" ht="48.75" customHeight="1" x14ac:dyDescent="0.2">
      <c r="A40" s="30">
        <v>21</v>
      </c>
      <c r="B40" s="36" t="s">
        <v>64</v>
      </c>
      <c r="C40" s="31"/>
      <c r="D40" s="34">
        <v>1</v>
      </c>
      <c r="E40" s="34" t="s">
        <v>44</v>
      </c>
      <c r="F40" s="32"/>
      <c r="G40" s="26">
        <v>0</v>
      </c>
      <c r="H40" s="1">
        <f t="shared" si="0"/>
        <v>0</v>
      </c>
      <c r="I40" s="26">
        <v>0</v>
      </c>
      <c r="J40" s="1">
        <f t="shared" si="1"/>
        <v>0</v>
      </c>
      <c r="K40" s="1">
        <f t="shared" si="2"/>
        <v>0</v>
      </c>
      <c r="L40" s="1">
        <f t="shared" si="3"/>
        <v>0</v>
      </c>
      <c r="M40" s="1">
        <f t="shared" si="4"/>
        <v>0</v>
      </c>
      <c r="N40" s="1">
        <f t="shared" si="5"/>
        <v>0</v>
      </c>
      <c r="O40" s="2">
        <f t="shared" si="6"/>
        <v>0</v>
      </c>
    </row>
    <row r="41" spans="1:15" s="23" customFormat="1" ht="42.75" customHeight="1" x14ac:dyDescent="0.2">
      <c r="A41" s="30">
        <v>22</v>
      </c>
      <c r="B41" s="36" t="s">
        <v>65</v>
      </c>
      <c r="C41" s="31"/>
      <c r="D41" s="34">
        <v>1</v>
      </c>
      <c r="E41" s="34" t="s">
        <v>44</v>
      </c>
      <c r="F41" s="32"/>
      <c r="G41" s="26">
        <v>0</v>
      </c>
      <c r="H41" s="1">
        <f t="shared" si="0"/>
        <v>0</v>
      </c>
      <c r="I41" s="26">
        <v>0</v>
      </c>
      <c r="J41" s="1">
        <f t="shared" si="1"/>
        <v>0</v>
      </c>
      <c r="K41" s="1">
        <f t="shared" si="2"/>
        <v>0</v>
      </c>
      <c r="L41" s="1">
        <f t="shared" si="3"/>
        <v>0</v>
      </c>
      <c r="M41" s="1">
        <f t="shared" si="4"/>
        <v>0</v>
      </c>
      <c r="N41" s="1">
        <f t="shared" si="5"/>
        <v>0</v>
      </c>
      <c r="O41" s="2">
        <f t="shared" si="6"/>
        <v>0</v>
      </c>
    </row>
    <row r="42" spans="1:15" s="23" customFormat="1" ht="39.75" customHeight="1" x14ac:dyDescent="0.2">
      <c r="A42" s="30">
        <v>23</v>
      </c>
      <c r="B42" s="36" t="s">
        <v>66</v>
      </c>
      <c r="C42" s="31"/>
      <c r="D42" s="34">
        <v>2</v>
      </c>
      <c r="E42" s="34" t="s">
        <v>44</v>
      </c>
      <c r="F42" s="32"/>
      <c r="G42" s="26">
        <v>0</v>
      </c>
      <c r="H42" s="1">
        <f t="shared" si="0"/>
        <v>0</v>
      </c>
      <c r="I42" s="26">
        <v>0</v>
      </c>
      <c r="J42" s="1">
        <f t="shared" si="1"/>
        <v>0</v>
      </c>
      <c r="K42" s="1">
        <f t="shared" si="2"/>
        <v>0</v>
      </c>
      <c r="L42" s="1">
        <f t="shared" si="3"/>
        <v>0</v>
      </c>
      <c r="M42" s="1">
        <f t="shared" si="4"/>
        <v>0</v>
      </c>
      <c r="N42" s="1">
        <f t="shared" si="5"/>
        <v>0</v>
      </c>
      <c r="O42" s="2">
        <f t="shared" si="6"/>
        <v>0</v>
      </c>
    </row>
    <row r="43" spans="1:15" s="23" customFormat="1" ht="45.75" customHeight="1" x14ac:dyDescent="0.2">
      <c r="A43" s="30">
        <v>24</v>
      </c>
      <c r="B43" s="36" t="s">
        <v>67</v>
      </c>
      <c r="C43" s="31"/>
      <c r="D43" s="34">
        <v>1</v>
      </c>
      <c r="E43" s="34" t="s">
        <v>44</v>
      </c>
      <c r="F43" s="32"/>
      <c r="G43" s="26">
        <v>0</v>
      </c>
      <c r="H43" s="1">
        <f t="shared" si="0"/>
        <v>0</v>
      </c>
      <c r="I43" s="26">
        <v>0</v>
      </c>
      <c r="J43" s="1">
        <f t="shared" si="1"/>
        <v>0</v>
      </c>
      <c r="K43" s="1">
        <f t="shared" si="2"/>
        <v>0</v>
      </c>
      <c r="L43" s="1">
        <f t="shared" si="3"/>
        <v>0</v>
      </c>
      <c r="M43" s="1">
        <f t="shared" si="4"/>
        <v>0</v>
      </c>
      <c r="N43" s="1">
        <f t="shared" si="5"/>
        <v>0</v>
      </c>
      <c r="O43" s="2">
        <f t="shared" si="6"/>
        <v>0</v>
      </c>
    </row>
    <row r="44" spans="1:15" s="23" customFormat="1" ht="45.75" customHeight="1" x14ac:dyDescent="0.2">
      <c r="A44" s="30">
        <v>25</v>
      </c>
      <c r="B44" s="36" t="s">
        <v>68</v>
      </c>
      <c r="C44" s="31"/>
      <c r="D44" s="34">
        <v>1</v>
      </c>
      <c r="E44" s="34" t="s">
        <v>44</v>
      </c>
      <c r="F44" s="32"/>
      <c r="G44" s="26">
        <v>0</v>
      </c>
      <c r="H44" s="1">
        <f t="shared" si="0"/>
        <v>0</v>
      </c>
      <c r="I44" s="26">
        <v>0</v>
      </c>
      <c r="J44" s="1">
        <f t="shared" si="1"/>
        <v>0</v>
      </c>
      <c r="K44" s="1">
        <f t="shared" si="2"/>
        <v>0</v>
      </c>
      <c r="L44" s="1">
        <f t="shared" si="3"/>
        <v>0</v>
      </c>
      <c r="M44" s="1">
        <f t="shared" si="4"/>
        <v>0</v>
      </c>
      <c r="N44" s="1">
        <f t="shared" si="5"/>
        <v>0</v>
      </c>
      <c r="O44" s="2">
        <f t="shared" si="6"/>
        <v>0</v>
      </c>
    </row>
    <row r="45" spans="1:15" s="23" customFormat="1" ht="45.75" customHeight="1" x14ac:dyDescent="0.2">
      <c r="A45" s="30">
        <v>26</v>
      </c>
      <c r="B45" s="36" t="s">
        <v>69</v>
      </c>
      <c r="C45" s="31"/>
      <c r="D45" s="34">
        <v>2</v>
      </c>
      <c r="E45" s="34" t="s">
        <v>44</v>
      </c>
      <c r="F45" s="32"/>
      <c r="G45" s="26">
        <v>0</v>
      </c>
      <c r="H45" s="1">
        <f t="shared" si="0"/>
        <v>0</v>
      </c>
      <c r="I45" s="26">
        <v>0</v>
      </c>
      <c r="J45" s="1">
        <f t="shared" si="1"/>
        <v>0</v>
      </c>
      <c r="K45" s="1">
        <f t="shared" si="2"/>
        <v>0</v>
      </c>
      <c r="L45" s="1">
        <f t="shared" si="3"/>
        <v>0</v>
      </c>
      <c r="M45" s="1">
        <f t="shared" si="4"/>
        <v>0</v>
      </c>
      <c r="N45" s="1">
        <f t="shared" si="5"/>
        <v>0</v>
      </c>
      <c r="O45" s="2">
        <f t="shared" si="6"/>
        <v>0</v>
      </c>
    </row>
    <row r="46" spans="1:15" s="23" customFormat="1" ht="45.75" customHeight="1" x14ac:dyDescent="0.2">
      <c r="A46" s="30">
        <v>27</v>
      </c>
      <c r="B46" s="36" t="s">
        <v>70</v>
      </c>
      <c r="C46" s="31"/>
      <c r="D46" s="34">
        <v>1</v>
      </c>
      <c r="E46" s="34" t="s">
        <v>44</v>
      </c>
      <c r="F46" s="32"/>
      <c r="G46" s="26">
        <v>0</v>
      </c>
      <c r="H46" s="1">
        <f t="shared" si="0"/>
        <v>0</v>
      </c>
      <c r="I46" s="26">
        <v>0</v>
      </c>
      <c r="J46" s="1">
        <f t="shared" si="1"/>
        <v>0</v>
      </c>
      <c r="K46" s="1">
        <f t="shared" si="2"/>
        <v>0</v>
      </c>
      <c r="L46" s="1">
        <f t="shared" si="3"/>
        <v>0</v>
      </c>
      <c r="M46" s="1">
        <f t="shared" si="4"/>
        <v>0</v>
      </c>
      <c r="N46" s="1">
        <f t="shared" si="5"/>
        <v>0</v>
      </c>
      <c r="O46" s="2">
        <f t="shared" si="6"/>
        <v>0</v>
      </c>
    </row>
    <row r="47" spans="1:15" s="23" customFormat="1" ht="99.75" customHeight="1" x14ac:dyDescent="0.2">
      <c r="A47" s="30">
        <v>28</v>
      </c>
      <c r="B47" s="36" t="s">
        <v>71</v>
      </c>
      <c r="C47" s="31"/>
      <c r="D47" s="34">
        <v>15</v>
      </c>
      <c r="E47" s="34" t="s">
        <v>44</v>
      </c>
      <c r="F47" s="32"/>
      <c r="G47" s="26">
        <v>0</v>
      </c>
      <c r="H47" s="1">
        <f t="shared" si="0"/>
        <v>0</v>
      </c>
      <c r="I47" s="26">
        <v>0</v>
      </c>
      <c r="J47" s="1">
        <f t="shared" si="1"/>
        <v>0</v>
      </c>
      <c r="K47" s="1">
        <f t="shared" si="2"/>
        <v>0</v>
      </c>
      <c r="L47" s="1">
        <f t="shared" si="3"/>
        <v>0</v>
      </c>
      <c r="M47" s="1">
        <f t="shared" si="4"/>
        <v>0</v>
      </c>
      <c r="N47" s="1">
        <f t="shared" si="5"/>
        <v>0</v>
      </c>
      <c r="O47" s="2">
        <f t="shared" si="6"/>
        <v>0</v>
      </c>
    </row>
    <row r="48" spans="1:15" s="23" customFormat="1" ht="48" customHeight="1" x14ac:dyDescent="0.2">
      <c r="A48" s="30">
        <v>29</v>
      </c>
      <c r="B48" s="36" t="s">
        <v>72</v>
      </c>
      <c r="C48" s="31"/>
      <c r="D48" s="34">
        <v>15</v>
      </c>
      <c r="E48" s="34" t="s">
        <v>44</v>
      </c>
      <c r="F48" s="32"/>
      <c r="G48" s="26">
        <v>0</v>
      </c>
      <c r="H48" s="1">
        <f t="shared" si="0"/>
        <v>0</v>
      </c>
      <c r="I48" s="26">
        <v>0</v>
      </c>
      <c r="J48" s="1">
        <f t="shared" si="1"/>
        <v>0</v>
      </c>
      <c r="K48" s="1">
        <f t="shared" si="2"/>
        <v>0</v>
      </c>
      <c r="L48" s="1">
        <f t="shared" si="3"/>
        <v>0</v>
      </c>
      <c r="M48" s="1">
        <f t="shared" si="4"/>
        <v>0</v>
      </c>
      <c r="N48" s="1">
        <f t="shared" si="5"/>
        <v>0</v>
      </c>
      <c r="O48" s="2">
        <f t="shared" si="6"/>
        <v>0</v>
      </c>
    </row>
    <row r="49" spans="1:15" s="23" customFormat="1" ht="53.25" customHeight="1" x14ac:dyDescent="0.2">
      <c r="A49" s="30">
        <v>30</v>
      </c>
      <c r="B49" s="36" t="s">
        <v>73</v>
      </c>
      <c r="C49" s="31"/>
      <c r="D49" s="34">
        <v>13</v>
      </c>
      <c r="E49" s="34" t="s">
        <v>44</v>
      </c>
      <c r="F49" s="32"/>
      <c r="G49" s="26">
        <v>0</v>
      </c>
      <c r="H49" s="1">
        <f t="shared" si="0"/>
        <v>0</v>
      </c>
      <c r="I49" s="26">
        <v>0</v>
      </c>
      <c r="J49" s="1">
        <f t="shared" si="1"/>
        <v>0</v>
      </c>
      <c r="K49" s="1">
        <f t="shared" si="2"/>
        <v>0</v>
      </c>
      <c r="L49" s="1">
        <f t="shared" si="3"/>
        <v>0</v>
      </c>
      <c r="M49" s="1">
        <f t="shared" si="4"/>
        <v>0</v>
      </c>
      <c r="N49" s="1">
        <f t="shared" si="5"/>
        <v>0</v>
      </c>
      <c r="O49" s="2">
        <f t="shared" si="6"/>
        <v>0</v>
      </c>
    </row>
    <row r="50" spans="1:15" s="23" customFormat="1" ht="45.75" customHeight="1" x14ac:dyDescent="0.2">
      <c r="A50" s="30">
        <v>31</v>
      </c>
      <c r="B50" s="36" t="s">
        <v>74</v>
      </c>
      <c r="C50" s="31"/>
      <c r="D50" s="34">
        <v>10</v>
      </c>
      <c r="E50" s="34" t="s">
        <v>44</v>
      </c>
      <c r="F50" s="32"/>
      <c r="G50" s="26">
        <v>0</v>
      </c>
      <c r="H50" s="1">
        <f t="shared" si="0"/>
        <v>0</v>
      </c>
      <c r="I50" s="26">
        <v>0</v>
      </c>
      <c r="J50" s="1">
        <f t="shared" si="1"/>
        <v>0</v>
      </c>
      <c r="K50" s="1">
        <f t="shared" si="2"/>
        <v>0</v>
      </c>
      <c r="L50" s="1">
        <f t="shared" si="3"/>
        <v>0</v>
      </c>
      <c r="M50" s="1">
        <f t="shared" si="4"/>
        <v>0</v>
      </c>
      <c r="N50" s="1">
        <f t="shared" si="5"/>
        <v>0</v>
      </c>
      <c r="O50" s="2">
        <f t="shared" si="6"/>
        <v>0</v>
      </c>
    </row>
    <row r="51" spans="1:15" s="23" customFormat="1" ht="45.75" customHeight="1" x14ac:dyDescent="0.2">
      <c r="A51" s="30">
        <v>32</v>
      </c>
      <c r="B51" s="36" t="s">
        <v>75</v>
      </c>
      <c r="C51" s="31"/>
      <c r="D51" s="34">
        <v>10</v>
      </c>
      <c r="E51" s="34" t="s">
        <v>44</v>
      </c>
      <c r="F51" s="32"/>
      <c r="G51" s="26">
        <v>0</v>
      </c>
      <c r="H51" s="1">
        <f t="shared" si="0"/>
        <v>0</v>
      </c>
      <c r="I51" s="26">
        <v>0</v>
      </c>
      <c r="J51" s="1">
        <f t="shared" si="1"/>
        <v>0</v>
      </c>
      <c r="K51" s="1">
        <f t="shared" si="2"/>
        <v>0</v>
      </c>
      <c r="L51" s="1">
        <f t="shared" si="3"/>
        <v>0</v>
      </c>
      <c r="M51" s="1">
        <f t="shared" si="4"/>
        <v>0</v>
      </c>
      <c r="N51" s="1">
        <f t="shared" si="5"/>
        <v>0</v>
      </c>
      <c r="O51" s="2">
        <f t="shared" si="6"/>
        <v>0</v>
      </c>
    </row>
    <row r="52" spans="1:15" s="23" customFormat="1" ht="45.75" customHeight="1" x14ac:dyDescent="0.2">
      <c r="A52" s="30">
        <v>33</v>
      </c>
      <c r="B52" s="36" t="s">
        <v>76</v>
      </c>
      <c r="C52" s="31"/>
      <c r="D52" s="34">
        <v>1</v>
      </c>
      <c r="E52" s="34" t="s">
        <v>44</v>
      </c>
      <c r="F52" s="32"/>
      <c r="G52" s="26">
        <v>0</v>
      </c>
      <c r="H52" s="1">
        <f t="shared" si="0"/>
        <v>0</v>
      </c>
      <c r="I52" s="26">
        <v>0</v>
      </c>
      <c r="J52" s="1">
        <f t="shared" si="1"/>
        <v>0</v>
      </c>
      <c r="K52" s="1">
        <f t="shared" si="2"/>
        <v>0</v>
      </c>
      <c r="L52" s="1">
        <f t="shared" si="3"/>
        <v>0</v>
      </c>
      <c r="M52" s="1">
        <f t="shared" si="4"/>
        <v>0</v>
      </c>
      <c r="N52" s="1">
        <f t="shared" si="5"/>
        <v>0</v>
      </c>
      <c r="O52" s="2">
        <f t="shared" si="6"/>
        <v>0</v>
      </c>
    </row>
    <row r="53" spans="1:15" s="23" customFormat="1" ht="54" customHeight="1" x14ac:dyDescent="0.2">
      <c r="A53" s="30">
        <v>34</v>
      </c>
      <c r="B53" s="36" t="s">
        <v>77</v>
      </c>
      <c r="C53" s="31"/>
      <c r="D53" s="34">
        <v>10</v>
      </c>
      <c r="E53" s="34" t="s">
        <v>44</v>
      </c>
      <c r="F53" s="32"/>
      <c r="G53" s="26">
        <v>0</v>
      </c>
      <c r="H53" s="1">
        <f t="shared" si="0"/>
        <v>0</v>
      </c>
      <c r="I53" s="26">
        <v>0</v>
      </c>
      <c r="J53" s="1">
        <f t="shared" si="1"/>
        <v>0</v>
      </c>
      <c r="K53" s="1">
        <f t="shared" si="2"/>
        <v>0</v>
      </c>
      <c r="L53" s="1">
        <f t="shared" si="3"/>
        <v>0</v>
      </c>
      <c r="M53" s="1">
        <f t="shared" si="4"/>
        <v>0</v>
      </c>
      <c r="N53" s="1">
        <f t="shared" si="5"/>
        <v>0</v>
      </c>
      <c r="O53" s="2">
        <f t="shared" si="6"/>
        <v>0</v>
      </c>
    </row>
    <row r="54" spans="1:15" s="23" customFormat="1" ht="63" customHeight="1" x14ac:dyDescent="0.2">
      <c r="A54" s="30">
        <v>35</v>
      </c>
      <c r="B54" s="36" t="s">
        <v>78</v>
      </c>
      <c r="C54" s="31"/>
      <c r="D54" s="34">
        <v>8</v>
      </c>
      <c r="E54" s="34" t="s">
        <v>44</v>
      </c>
      <c r="F54" s="32"/>
      <c r="G54" s="26">
        <v>0</v>
      </c>
      <c r="H54" s="1">
        <f t="shared" si="0"/>
        <v>0</v>
      </c>
      <c r="I54" s="26">
        <v>0</v>
      </c>
      <c r="J54" s="1">
        <f t="shared" si="1"/>
        <v>0</v>
      </c>
      <c r="K54" s="1">
        <f t="shared" si="2"/>
        <v>0</v>
      </c>
      <c r="L54" s="1">
        <f t="shared" si="3"/>
        <v>0</v>
      </c>
      <c r="M54" s="1">
        <f t="shared" si="4"/>
        <v>0</v>
      </c>
      <c r="N54" s="1">
        <f t="shared" si="5"/>
        <v>0</v>
      </c>
      <c r="O54" s="2">
        <f t="shared" si="6"/>
        <v>0</v>
      </c>
    </row>
    <row r="55" spans="1:15" s="23" customFormat="1" ht="57" customHeight="1" x14ac:dyDescent="0.2">
      <c r="A55" s="30">
        <v>36</v>
      </c>
      <c r="B55" s="36" t="s">
        <v>79</v>
      </c>
      <c r="C55" s="31"/>
      <c r="D55" s="34">
        <v>10</v>
      </c>
      <c r="E55" s="34" t="s">
        <v>44</v>
      </c>
      <c r="F55" s="32"/>
      <c r="G55" s="26">
        <v>0</v>
      </c>
      <c r="H55" s="1">
        <f t="shared" si="0"/>
        <v>0</v>
      </c>
      <c r="I55" s="26">
        <v>0</v>
      </c>
      <c r="J55" s="1">
        <f t="shared" si="1"/>
        <v>0</v>
      </c>
      <c r="K55" s="1">
        <f t="shared" si="2"/>
        <v>0</v>
      </c>
      <c r="L55" s="1">
        <f t="shared" si="3"/>
        <v>0</v>
      </c>
      <c r="M55" s="1">
        <f t="shared" si="4"/>
        <v>0</v>
      </c>
      <c r="N55" s="1">
        <f t="shared" si="5"/>
        <v>0</v>
      </c>
      <c r="O55" s="2">
        <f t="shared" si="6"/>
        <v>0</v>
      </c>
    </row>
    <row r="56" spans="1:15" s="23" customFormat="1" ht="45.75" customHeight="1" x14ac:dyDescent="0.2">
      <c r="A56" s="30">
        <v>37</v>
      </c>
      <c r="B56" s="36" t="s">
        <v>80</v>
      </c>
      <c r="C56" s="31"/>
      <c r="D56" s="34">
        <v>12</v>
      </c>
      <c r="E56" s="34" t="s">
        <v>44</v>
      </c>
      <c r="F56" s="32"/>
      <c r="G56" s="26">
        <v>0</v>
      </c>
      <c r="H56" s="1">
        <f t="shared" si="0"/>
        <v>0</v>
      </c>
      <c r="I56" s="26">
        <v>0</v>
      </c>
      <c r="J56" s="1">
        <f t="shared" si="1"/>
        <v>0</v>
      </c>
      <c r="K56" s="1">
        <f t="shared" si="2"/>
        <v>0</v>
      </c>
      <c r="L56" s="1">
        <f t="shared" si="3"/>
        <v>0</v>
      </c>
      <c r="M56" s="1">
        <f t="shared" si="4"/>
        <v>0</v>
      </c>
      <c r="N56" s="1">
        <f t="shared" si="5"/>
        <v>0</v>
      </c>
      <c r="O56" s="2">
        <f t="shared" si="6"/>
        <v>0</v>
      </c>
    </row>
    <row r="57" spans="1:15" s="23" customFormat="1" ht="98.25" customHeight="1" x14ac:dyDescent="0.2">
      <c r="A57" s="30">
        <v>38</v>
      </c>
      <c r="B57" s="36" t="s">
        <v>81</v>
      </c>
      <c r="C57" s="31"/>
      <c r="D57" s="34">
        <v>1</v>
      </c>
      <c r="E57" s="34" t="s">
        <v>44</v>
      </c>
      <c r="F57" s="32"/>
      <c r="G57" s="26">
        <v>0</v>
      </c>
      <c r="H57" s="1">
        <f t="shared" si="0"/>
        <v>0</v>
      </c>
      <c r="I57" s="26">
        <v>0</v>
      </c>
      <c r="J57" s="1">
        <f t="shared" si="1"/>
        <v>0</v>
      </c>
      <c r="K57" s="1">
        <f t="shared" si="2"/>
        <v>0</v>
      </c>
      <c r="L57" s="1">
        <f t="shared" si="3"/>
        <v>0</v>
      </c>
      <c r="M57" s="1">
        <f t="shared" si="4"/>
        <v>0</v>
      </c>
      <c r="N57" s="1">
        <f t="shared" si="5"/>
        <v>0</v>
      </c>
      <c r="O57" s="2">
        <f t="shared" si="6"/>
        <v>0</v>
      </c>
    </row>
    <row r="58" spans="1:15" s="23" customFormat="1" ht="52.5" customHeight="1" x14ac:dyDescent="0.2">
      <c r="A58" s="30">
        <v>39</v>
      </c>
      <c r="B58" s="36" t="s">
        <v>82</v>
      </c>
      <c r="C58" s="31"/>
      <c r="D58" s="34">
        <v>8</v>
      </c>
      <c r="E58" s="34" t="s">
        <v>44</v>
      </c>
      <c r="F58" s="32"/>
      <c r="G58" s="26">
        <v>0</v>
      </c>
      <c r="H58" s="1">
        <f t="shared" si="0"/>
        <v>0</v>
      </c>
      <c r="I58" s="26">
        <v>0</v>
      </c>
      <c r="J58" s="1">
        <f t="shared" si="1"/>
        <v>0</v>
      </c>
      <c r="K58" s="1">
        <f t="shared" si="2"/>
        <v>0</v>
      </c>
      <c r="L58" s="1">
        <f t="shared" si="3"/>
        <v>0</v>
      </c>
      <c r="M58" s="1">
        <f t="shared" si="4"/>
        <v>0</v>
      </c>
      <c r="N58" s="1">
        <f t="shared" si="5"/>
        <v>0</v>
      </c>
      <c r="O58" s="2">
        <f t="shared" si="6"/>
        <v>0</v>
      </c>
    </row>
    <row r="59" spans="1:15" s="23" customFormat="1" ht="83.25" customHeight="1" x14ac:dyDescent="0.2">
      <c r="A59" s="30">
        <v>40</v>
      </c>
      <c r="B59" s="36" t="s">
        <v>83</v>
      </c>
      <c r="C59" s="31"/>
      <c r="D59" s="34">
        <v>4</v>
      </c>
      <c r="E59" s="34" t="s">
        <v>44</v>
      </c>
      <c r="F59" s="32"/>
      <c r="G59" s="26">
        <v>0</v>
      </c>
      <c r="H59" s="1">
        <f t="shared" si="0"/>
        <v>0</v>
      </c>
      <c r="I59" s="26">
        <v>0</v>
      </c>
      <c r="J59" s="1">
        <f t="shared" si="1"/>
        <v>0</v>
      </c>
      <c r="K59" s="1">
        <f t="shared" si="2"/>
        <v>0</v>
      </c>
      <c r="L59" s="1">
        <f t="shared" si="3"/>
        <v>0</v>
      </c>
      <c r="M59" s="1">
        <f t="shared" si="4"/>
        <v>0</v>
      </c>
      <c r="N59" s="1">
        <f t="shared" si="5"/>
        <v>0</v>
      </c>
      <c r="O59" s="2">
        <f t="shared" si="6"/>
        <v>0</v>
      </c>
    </row>
    <row r="60" spans="1:15" s="23" customFormat="1" ht="45.75" customHeight="1" x14ac:dyDescent="0.2">
      <c r="A60" s="30">
        <v>41</v>
      </c>
      <c r="B60" s="36" t="s">
        <v>84</v>
      </c>
      <c r="C60" s="31"/>
      <c r="D60" s="34">
        <v>10</v>
      </c>
      <c r="E60" s="34" t="s">
        <v>108</v>
      </c>
      <c r="F60" s="32"/>
      <c r="G60" s="26">
        <v>0</v>
      </c>
      <c r="H60" s="1">
        <f t="shared" si="0"/>
        <v>0</v>
      </c>
      <c r="I60" s="26">
        <v>0</v>
      </c>
      <c r="J60" s="1">
        <f t="shared" si="1"/>
        <v>0</v>
      </c>
      <c r="K60" s="1">
        <f t="shared" si="2"/>
        <v>0</v>
      </c>
      <c r="L60" s="1">
        <f t="shared" si="3"/>
        <v>0</v>
      </c>
      <c r="M60" s="1">
        <f t="shared" si="4"/>
        <v>0</v>
      </c>
      <c r="N60" s="1">
        <f t="shared" si="5"/>
        <v>0</v>
      </c>
      <c r="O60" s="2">
        <f t="shared" si="6"/>
        <v>0</v>
      </c>
    </row>
    <row r="61" spans="1:15" s="23" customFormat="1" ht="64.5" customHeight="1" x14ac:dyDescent="0.2">
      <c r="A61" s="30">
        <v>42</v>
      </c>
      <c r="B61" s="36" t="s">
        <v>85</v>
      </c>
      <c r="C61" s="31"/>
      <c r="D61" s="34">
        <v>16</v>
      </c>
      <c r="E61" s="34" t="s">
        <v>44</v>
      </c>
      <c r="F61" s="32"/>
      <c r="G61" s="26">
        <v>0</v>
      </c>
      <c r="H61" s="1">
        <f t="shared" si="0"/>
        <v>0</v>
      </c>
      <c r="I61" s="26">
        <v>0</v>
      </c>
      <c r="J61" s="1">
        <f t="shared" si="1"/>
        <v>0</v>
      </c>
      <c r="K61" s="1">
        <f t="shared" si="2"/>
        <v>0</v>
      </c>
      <c r="L61" s="1">
        <f t="shared" si="3"/>
        <v>0</v>
      </c>
      <c r="M61" s="1">
        <f t="shared" si="4"/>
        <v>0</v>
      </c>
      <c r="N61" s="1">
        <f t="shared" si="5"/>
        <v>0</v>
      </c>
      <c r="O61" s="2">
        <f t="shared" si="6"/>
        <v>0</v>
      </c>
    </row>
    <row r="62" spans="1:15" s="23" customFormat="1" ht="36.75" customHeight="1" x14ac:dyDescent="0.2">
      <c r="A62" s="30">
        <v>43</v>
      </c>
      <c r="B62" s="36" t="s">
        <v>86</v>
      </c>
      <c r="C62" s="31"/>
      <c r="D62" s="34">
        <v>1</v>
      </c>
      <c r="E62" s="34" t="s">
        <v>44</v>
      </c>
      <c r="F62" s="32"/>
      <c r="G62" s="26">
        <v>0</v>
      </c>
      <c r="H62" s="1">
        <f t="shared" si="0"/>
        <v>0</v>
      </c>
      <c r="I62" s="26">
        <v>0</v>
      </c>
      <c r="J62" s="1">
        <f t="shared" si="1"/>
        <v>0</v>
      </c>
      <c r="K62" s="1">
        <f t="shared" si="2"/>
        <v>0</v>
      </c>
      <c r="L62" s="1">
        <f t="shared" si="3"/>
        <v>0</v>
      </c>
      <c r="M62" s="1">
        <f t="shared" si="4"/>
        <v>0</v>
      </c>
      <c r="N62" s="1">
        <f t="shared" si="5"/>
        <v>0</v>
      </c>
      <c r="O62" s="2">
        <f t="shared" si="6"/>
        <v>0</v>
      </c>
    </row>
    <row r="63" spans="1:15" s="23" customFormat="1" ht="50.25" customHeight="1" x14ac:dyDescent="0.2">
      <c r="A63" s="30">
        <v>44</v>
      </c>
      <c r="B63" s="36" t="s">
        <v>87</v>
      </c>
      <c r="C63" s="31"/>
      <c r="D63" s="34">
        <v>3</v>
      </c>
      <c r="E63" s="34" t="s">
        <v>44</v>
      </c>
      <c r="F63" s="32"/>
      <c r="G63" s="26">
        <v>0</v>
      </c>
      <c r="H63" s="1">
        <f t="shared" si="0"/>
        <v>0</v>
      </c>
      <c r="I63" s="26">
        <v>0</v>
      </c>
      <c r="J63" s="1">
        <f t="shared" si="1"/>
        <v>0</v>
      </c>
      <c r="K63" s="1">
        <f t="shared" si="2"/>
        <v>0</v>
      </c>
      <c r="L63" s="1">
        <f t="shared" si="3"/>
        <v>0</v>
      </c>
      <c r="M63" s="1">
        <f t="shared" si="4"/>
        <v>0</v>
      </c>
      <c r="N63" s="1">
        <f t="shared" si="5"/>
        <v>0</v>
      </c>
      <c r="O63" s="2">
        <f t="shared" si="6"/>
        <v>0</v>
      </c>
    </row>
    <row r="64" spans="1:15" s="23" customFormat="1" ht="40.5" customHeight="1" x14ac:dyDescent="0.2">
      <c r="A64" s="30">
        <v>45</v>
      </c>
      <c r="B64" s="36" t="s">
        <v>88</v>
      </c>
      <c r="C64" s="31"/>
      <c r="D64" s="34">
        <v>1</v>
      </c>
      <c r="E64" s="34" t="s">
        <v>44</v>
      </c>
      <c r="F64" s="32"/>
      <c r="G64" s="26">
        <v>0</v>
      </c>
      <c r="H64" s="1">
        <f t="shared" si="0"/>
        <v>0</v>
      </c>
      <c r="I64" s="26">
        <v>0</v>
      </c>
      <c r="J64" s="1">
        <f t="shared" si="1"/>
        <v>0</v>
      </c>
      <c r="K64" s="1">
        <f t="shared" si="2"/>
        <v>0</v>
      </c>
      <c r="L64" s="1">
        <f t="shared" si="3"/>
        <v>0</v>
      </c>
      <c r="M64" s="1">
        <f t="shared" si="4"/>
        <v>0</v>
      </c>
      <c r="N64" s="1">
        <f t="shared" si="5"/>
        <v>0</v>
      </c>
      <c r="O64" s="2">
        <f t="shared" si="6"/>
        <v>0</v>
      </c>
    </row>
    <row r="65" spans="1:15" s="23" customFormat="1" ht="99.75" customHeight="1" x14ac:dyDescent="0.2">
      <c r="A65" s="30">
        <v>46</v>
      </c>
      <c r="B65" s="36" t="s">
        <v>89</v>
      </c>
      <c r="C65" s="31"/>
      <c r="D65" s="34">
        <v>10</v>
      </c>
      <c r="E65" s="34" t="s">
        <v>107</v>
      </c>
      <c r="F65" s="32"/>
      <c r="G65" s="26">
        <v>0</v>
      </c>
      <c r="H65" s="1">
        <f t="shared" si="0"/>
        <v>0</v>
      </c>
      <c r="I65" s="26">
        <v>0</v>
      </c>
      <c r="J65" s="1">
        <f t="shared" si="1"/>
        <v>0</v>
      </c>
      <c r="K65" s="1">
        <f t="shared" si="2"/>
        <v>0</v>
      </c>
      <c r="L65" s="1">
        <f t="shared" si="3"/>
        <v>0</v>
      </c>
      <c r="M65" s="1">
        <f t="shared" si="4"/>
        <v>0</v>
      </c>
      <c r="N65" s="1">
        <f t="shared" si="5"/>
        <v>0</v>
      </c>
      <c r="O65" s="2">
        <f t="shared" si="6"/>
        <v>0</v>
      </c>
    </row>
    <row r="66" spans="1:15" s="23" customFormat="1" ht="64.5" customHeight="1" x14ac:dyDescent="0.2">
      <c r="A66" s="30">
        <v>47</v>
      </c>
      <c r="B66" s="36" t="s">
        <v>90</v>
      </c>
      <c r="C66" s="31"/>
      <c r="D66" s="34">
        <v>20</v>
      </c>
      <c r="E66" s="34" t="s">
        <v>44</v>
      </c>
      <c r="F66" s="32"/>
      <c r="G66" s="26">
        <v>0</v>
      </c>
      <c r="H66" s="1">
        <f t="shared" si="0"/>
        <v>0</v>
      </c>
      <c r="I66" s="26">
        <v>0</v>
      </c>
      <c r="J66" s="1">
        <f t="shared" si="1"/>
        <v>0</v>
      </c>
      <c r="K66" s="1">
        <f t="shared" si="2"/>
        <v>0</v>
      </c>
      <c r="L66" s="1">
        <f t="shared" si="3"/>
        <v>0</v>
      </c>
      <c r="M66" s="1">
        <f t="shared" si="4"/>
        <v>0</v>
      </c>
      <c r="N66" s="1">
        <f t="shared" si="5"/>
        <v>0</v>
      </c>
      <c r="O66" s="2">
        <f t="shared" si="6"/>
        <v>0</v>
      </c>
    </row>
    <row r="67" spans="1:15" s="23" customFormat="1" ht="55.5" customHeight="1" x14ac:dyDescent="0.2">
      <c r="A67" s="30">
        <v>48</v>
      </c>
      <c r="B67" s="36" t="s">
        <v>91</v>
      </c>
      <c r="C67" s="31"/>
      <c r="D67" s="34">
        <v>5</v>
      </c>
      <c r="E67" s="34" t="s">
        <v>44</v>
      </c>
      <c r="F67" s="32"/>
      <c r="G67" s="26">
        <v>0</v>
      </c>
      <c r="H67" s="1">
        <f t="shared" si="0"/>
        <v>0</v>
      </c>
      <c r="I67" s="26">
        <v>0</v>
      </c>
      <c r="J67" s="1">
        <f t="shared" si="1"/>
        <v>0</v>
      </c>
      <c r="K67" s="1">
        <f t="shared" si="2"/>
        <v>0</v>
      </c>
      <c r="L67" s="1">
        <f t="shared" si="3"/>
        <v>0</v>
      </c>
      <c r="M67" s="1">
        <f t="shared" si="4"/>
        <v>0</v>
      </c>
      <c r="N67" s="1">
        <f t="shared" si="5"/>
        <v>0</v>
      </c>
      <c r="O67" s="2">
        <f t="shared" si="6"/>
        <v>0</v>
      </c>
    </row>
    <row r="68" spans="1:15" s="23" customFormat="1" ht="60.75" customHeight="1" x14ac:dyDescent="0.2">
      <c r="A68" s="30">
        <v>49</v>
      </c>
      <c r="B68" s="36" t="s">
        <v>92</v>
      </c>
      <c r="C68" s="31"/>
      <c r="D68" s="34">
        <v>20</v>
      </c>
      <c r="E68" s="34" t="s">
        <v>44</v>
      </c>
      <c r="F68" s="32"/>
      <c r="G68" s="26">
        <v>0</v>
      </c>
      <c r="H68" s="1">
        <f t="shared" si="0"/>
        <v>0</v>
      </c>
      <c r="I68" s="26">
        <v>0</v>
      </c>
      <c r="J68" s="1">
        <f t="shared" si="1"/>
        <v>0</v>
      </c>
      <c r="K68" s="1">
        <f t="shared" si="2"/>
        <v>0</v>
      </c>
      <c r="L68" s="1">
        <f t="shared" si="3"/>
        <v>0</v>
      </c>
      <c r="M68" s="1">
        <f t="shared" si="4"/>
        <v>0</v>
      </c>
      <c r="N68" s="1">
        <f t="shared" si="5"/>
        <v>0</v>
      </c>
      <c r="O68" s="2">
        <f t="shared" si="6"/>
        <v>0</v>
      </c>
    </row>
    <row r="69" spans="1:15" s="23" customFormat="1" ht="61.5" customHeight="1" x14ac:dyDescent="0.2">
      <c r="A69" s="30">
        <v>50</v>
      </c>
      <c r="B69" s="36" t="s">
        <v>93</v>
      </c>
      <c r="C69" s="31"/>
      <c r="D69" s="34">
        <v>10</v>
      </c>
      <c r="E69" s="34" t="s">
        <v>44</v>
      </c>
      <c r="F69" s="32"/>
      <c r="G69" s="26">
        <v>0</v>
      </c>
      <c r="H69" s="1">
        <f t="shared" si="0"/>
        <v>0</v>
      </c>
      <c r="I69" s="26">
        <v>0</v>
      </c>
      <c r="J69" s="1">
        <f t="shared" si="1"/>
        <v>0</v>
      </c>
      <c r="K69" s="1">
        <f t="shared" si="2"/>
        <v>0</v>
      </c>
      <c r="L69" s="1">
        <f t="shared" si="3"/>
        <v>0</v>
      </c>
      <c r="M69" s="1">
        <f t="shared" si="4"/>
        <v>0</v>
      </c>
      <c r="N69" s="1">
        <f t="shared" si="5"/>
        <v>0</v>
      </c>
      <c r="O69" s="2">
        <f t="shared" si="6"/>
        <v>0</v>
      </c>
    </row>
    <row r="70" spans="1:15" s="23" customFormat="1" ht="41.25" customHeight="1" x14ac:dyDescent="0.2">
      <c r="A70" s="30">
        <v>51</v>
      </c>
      <c r="B70" s="36" t="s">
        <v>94</v>
      </c>
      <c r="C70" s="31"/>
      <c r="D70" s="34">
        <v>10</v>
      </c>
      <c r="E70" s="34" t="s">
        <v>44</v>
      </c>
      <c r="F70" s="32"/>
      <c r="G70" s="26">
        <v>0</v>
      </c>
      <c r="H70" s="1">
        <f t="shared" si="0"/>
        <v>0</v>
      </c>
      <c r="I70" s="26">
        <v>0</v>
      </c>
      <c r="J70" s="1">
        <f t="shared" si="1"/>
        <v>0</v>
      </c>
      <c r="K70" s="1">
        <f t="shared" si="2"/>
        <v>0</v>
      </c>
      <c r="L70" s="1">
        <f t="shared" si="3"/>
        <v>0</v>
      </c>
      <c r="M70" s="1">
        <f t="shared" si="4"/>
        <v>0</v>
      </c>
      <c r="N70" s="1">
        <f t="shared" si="5"/>
        <v>0</v>
      </c>
      <c r="O70" s="2">
        <f t="shared" si="6"/>
        <v>0</v>
      </c>
    </row>
    <row r="71" spans="1:15" s="23" customFormat="1" ht="38.25" customHeight="1" x14ac:dyDescent="0.2">
      <c r="A71" s="30">
        <v>52</v>
      </c>
      <c r="B71" s="36" t="s">
        <v>95</v>
      </c>
      <c r="C71" s="31"/>
      <c r="D71" s="34">
        <v>1</v>
      </c>
      <c r="E71" s="34" t="s">
        <v>44</v>
      </c>
      <c r="F71" s="32"/>
      <c r="G71" s="26">
        <v>0</v>
      </c>
      <c r="H71" s="1">
        <f t="shared" si="0"/>
        <v>0</v>
      </c>
      <c r="I71" s="26">
        <v>0</v>
      </c>
      <c r="J71" s="1">
        <f t="shared" si="1"/>
        <v>0</v>
      </c>
      <c r="K71" s="1">
        <f t="shared" si="2"/>
        <v>0</v>
      </c>
      <c r="L71" s="1">
        <f t="shared" si="3"/>
        <v>0</v>
      </c>
      <c r="M71" s="1">
        <f t="shared" si="4"/>
        <v>0</v>
      </c>
      <c r="N71" s="1">
        <f t="shared" si="5"/>
        <v>0</v>
      </c>
      <c r="O71" s="2">
        <f t="shared" si="6"/>
        <v>0</v>
      </c>
    </row>
    <row r="72" spans="1:15" s="23" customFormat="1" ht="39" customHeight="1" x14ac:dyDescent="0.2">
      <c r="A72" s="30">
        <v>53</v>
      </c>
      <c r="B72" s="36" t="s">
        <v>96</v>
      </c>
      <c r="C72" s="31"/>
      <c r="D72" s="34">
        <v>1</v>
      </c>
      <c r="E72" s="34" t="s">
        <v>44</v>
      </c>
      <c r="F72" s="32"/>
      <c r="G72" s="26">
        <v>0</v>
      </c>
      <c r="H72" s="1">
        <f t="shared" si="0"/>
        <v>0</v>
      </c>
      <c r="I72" s="26">
        <v>0</v>
      </c>
      <c r="J72" s="1">
        <f t="shared" si="1"/>
        <v>0</v>
      </c>
      <c r="K72" s="1">
        <f t="shared" si="2"/>
        <v>0</v>
      </c>
      <c r="L72" s="1">
        <f t="shared" si="3"/>
        <v>0</v>
      </c>
      <c r="M72" s="1">
        <f t="shared" si="4"/>
        <v>0</v>
      </c>
      <c r="N72" s="1">
        <f t="shared" si="5"/>
        <v>0</v>
      </c>
      <c r="O72" s="2">
        <f t="shared" si="6"/>
        <v>0</v>
      </c>
    </row>
    <row r="73" spans="1:15" s="23" customFormat="1" ht="45.75" customHeight="1" x14ac:dyDescent="0.2">
      <c r="A73" s="30">
        <v>54</v>
      </c>
      <c r="B73" s="36" t="s">
        <v>97</v>
      </c>
      <c r="C73" s="31"/>
      <c r="D73" s="34">
        <v>10</v>
      </c>
      <c r="E73" s="34" t="s">
        <v>44</v>
      </c>
      <c r="F73" s="32"/>
      <c r="G73" s="26">
        <v>0</v>
      </c>
      <c r="H73" s="1">
        <f t="shared" si="0"/>
        <v>0</v>
      </c>
      <c r="I73" s="26">
        <v>0</v>
      </c>
      <c r="J73" s="1">
        <f t="shared" si="1"/>
        <v>0</v>
      </c>
      <c r="K73" s="1">
        <f t="shared" si="2"/>
        <v>0</v>
      </c>
      <c r="L73" s="1">
        <f t="shared" si="3"/>
        <v>0</v>
      </c>
      <c r="M73" s="1">
        <f t="shared" si="4"/>
        <v>0</v>
      </c>
      <c r="N73" s="1">
        <f t="shared" si="5"/>
        <v>0</v>
      </c>
      <c r="O73" s="2">
        <f t="shared" si="6"/>
        <v>0</v>
      </c>
    </row>
    <row r="74" spans="1:15" s="23" customFormat="1" ht="46.5" customHeight="1" x14ac:dyDescent="0.2">
      <c r="A74" s="30">
        <v>55</v>
      </c>
      <c r="B74" s="36" t="s">
        <v>98</v>
      </c>
      <c r="C74" s="31"/>
      <c r="D74" s="34">
        <v>1</v>
      </c>
      <c r="E74" s="34" t="s">
        <v>44</v>
      </c>
      <c r="F74" s="32"/>
      <c r="G74" s="26">
        <v>0</v>
      </c>
      <c r="H74" s="1">
        <f t="shared" si="0"/>
        <v>0</v>
      </c>
      <c r="I74" s="26">
        <v>0</v>
      </c>
      <c r="J74" s="1">
        <f t="shared" si="1"/>
        <v>0</v>
      </c>
      <c r="K74" s="1">
        <f t="shared" si="2"/>
        <v>0</v>
      </c>
      <c r="L74" s="1">
        <f t="shared" si="3"/>
        <v>0</v>
      </c>
      <c r="M74" s="1">
        <f t="shared" si="4"/>
        <v>0</v>
      </c>
      <c r="N74" s="1">
        <f t="shared" si="5"/>
        <v>0</v>
      </c>
      <c r="O74" s="2">
        <f t="shared" si="6"/>
        <v>0</v>
      </c>
    </row>
    <row r="75" spans="1:15" s="23" customFormat="1" ht="45.75" customHeight="1" x14ac:dyDescent="0.2">
      <c r="A75" s="30">
        <v>56</v>
      </c>
      <c r="B75" s="36" t="s">
        <v>99</v>
      </c>
      <c r="C75" s="31"/>
      <c r="D75" s="34">
        <v>1</v>
      </c>
      <c r="E75" s="34" t="s">
        <v>44</v>
      </c>
      <c r="F75" s="32"/>
      <c r="G75" s="26">
        <v>0</v>
      </c>
      <c r="H75" s="1">
        <f t="shared" si="0"/>
        <v>0</v>
      </c>
      <c r="I75" s="26">
        <v>0</v>
      </c>
      <c r="J75" s="1">
        <f t="shared" si="1"/>
        <v>0</v>
      </c>
      <c r="K75" s="1">
        <f t="shared" si="2"/>
        <v>0</v>
      </c>
      <c r="L75" s="1">
        <f t="shared" si="3"/>
        <v>0</v>
      </c>
      <c r="M75" s="1">
        <f t="shared" si="4"/>
        <v>0</v>
      </c>
      <c r="N75" s="1">
        <f t="shared" si="5"/>
        <v>0</v>
      </c>
      <c r="O75" s="2">
        <f t="shared" si="6"/>
        <v>0</v>
      </c>
    </row>
    <row r="76" spans="1:15" s="23" customFormat="1" ht="46.5" customHeight="1" x14ac:dyDescent="0.2">
      <c r="A76" s="30">
        <v>57</v>
      </c>
      <c r="B76" s="36" t="s">
        <v>100</v>
      </c>
      <c r="C76" s="31"/>
      <c r="D76" s="34">
        <v>5</v>
      </c>
      <c r="E76" s="34" t="s">
        <v>44</v>
      </c>
      <c r="F76" s="32"/>
      <c r="G76" s="26">
        <v>0</v>
      </c>
      <c r="H76" s="1">
        <f t="shared" si="0"/>
        <v>0</v>
      </c>
      <c r="I76" s="26">
        <v>0</v>
      </c>
      <c r="J76" s="1">
        <f t="shared" si="1"/>
        <v>0</v>
      </c>
      <c r="K76" s="1">
        <f t="shared" si="2"/>
        <v>0</v>
      </c>
      <c r="L76" s="1">
        <f t="shared" si="3"/>
        <v>0</v>
      </c>
      <c r="M76" s="1">
        <f t="shared" si="4"/>
        <v>0</v>
      </c>
      <c r="N76" s="1">
        <f t="shared" si="5"/>
        <v>0</v>
      </c>
      <c r="O76" s="2">
        <f t="shared" si="6"/>
        <v>0</v>
      </c>
    </row>
    <row r="77" spans="1:15" s="23" customFormat="1" ht="129" customHeight="1" x14ac:dyDescent="0.2">
      <c r="A77" s="30">
        <v>58</v>
      </c>
      <c r="B77" s="36" t="s">
        <v>101</v>
      </c>
      <c r="C77" s="31"/>
      <c r="D77" s="34">
        <v>1</v>
      </c>
      <c r="E77" s="34" t="s">
        <v>44</v>
      </c>
      <c r="F77" s="32"/>
      <c r="G77" s="26">
        <v>0</v>
      </c>
      <c r="H77" s="1">
        <f t="shared" si="0"/>
        <v>0</v>
      </c>
      <c r="I77" s="26">
        <v>0</v>
      </c>
      <c r="J77" s="1">
        <f t="shared" si="1"/>
        <v>0</v>
      </c>
      <c r="K77" s="1">
        <f t="shared" si="2"/>
        <v>0</v>
      </c>
      <c r="L77" s="1">
        <f t="shared" si="3"/>
        <v>0</v>
      </c>
      <c r="M77" s="1">
        <f t="shared" si="4"/>
        <v>0</v>
      </c>
      <c r="N77" s="1">
        <f t="shared" si="5"/>
        <v>0</v>
      </c>
      <c r="O77" s="2">
        <f t="shared" si="6"/>
        <v>0</v>
      </c>
    </row>
    <row r="78" spans="1:15" s="23" customFormat="1" ht="105" customHeight="1" x14ac:dyDescent="0.2">
      <c r="A78" s="30">
        <v>59</v>
      </c>
      <c r="B78" s="36" t="s">
        <v>102</v>
      </c>
      <c r="C78" s="31"/>
      <c r="D78" s="34">
        <v>3</v>
      </c>
      <c r="E78" s="34" t="s">
        <v>44</v>
      </c>
      <c r="F78" s="32"/>
      <c r="G78" s="26">
        <v>0</v>
      </c>
      <c r="H78" s="1">
        <f t="shared" si="0"/>
        <v>0</v>
      </c>
      <c r="I78" s="26">
        <v>0</v>
      </c>
      <c r="J78" s="1">
        <f t="shared" si="1"/>
        <v>0</v>
      </c>
      <c r="K78" s="1">
        <f t="shared" si="2"/>
        <v>0</v>
      </c>
      <c r="L78" s="1">
        <f t="shared" si="3"/>
        <v>0</v>
      </c>
      <c r="M78" s="1">
        <f t="shared" si="4"/>
        <v>0</v>
      </c>
      <c r="N78" s="1">
        <f t="shared" si="5"/>
        <v>0</v>
      </c>
      <c r="O78" s="2">
        <f t="shared" si="6"/>
        <v>0</v>
      </c>
    </row>
    <row r="79" spans="1:15" s="23" customFormat="1" ht="117" customHeight="1" x14ac:dyDescent="0.2">
      <c r="A79" s="30">
        <v>60</v>
      </c>
      <c r="B79" s="36" t="s">
        <v>103</v>
      </c>
      <c r="C79" s="31"/>
      <c r="D79" s="34">
        <v>1</v>
      </c>
      <c r="E79" s="34" t="s">
        <v>44</v>
      </c>
      <c r="F79" s="32"/>
      <c r="G79" s="26">
        <v>0</v>
      </c>
      <c r="H79" s="1">
        <f t="shared" si="0"/>
        <v>0</v>
      </c>
      <c r="I79" s="26">
        <v>0</v>
      </c>
      <c r="J79" s="1">
        <f t="shared" si="1"/>
        <v>0</v>
      </c>
      <c r="K79" s="1">
        <f t="shared" si="2"/>
        <v>0</v>
      </c>
      <c r="L79" s="1">
        <f t="shared" si="3"/>
        <v>0</v>
      </c>
      <c r="M79" s="1">
        <f t="shared" si="4"/>
        <v>0</v>
      </c>
      <c r="N79" s="1">
        <f t="shared" si="5"/>
        <v>0</v>
      </c>
      <c r="O79" s="2">
        <f t="shared" si="6"/>
        <v>0</v>
      </c>
    </row>
    <row r="80" spans="1:15" s="23" customFormat="1" ht="117" customHeight="1" x14ac:dyDescent="0.2">
      <c r="A80" s="30">
        <v>61</v>
      </c>
      <c r="B80" s="36" t="s">
        <v>104</v>
      </c>
      <c r="C80" s="31"/>
      <c r="D80" s="34">
        <v>10</v>
      </c>
      <c r="E80" s="34" t="s">
        <v>44</v>
      </c>
      <c r="F80" s="32"/>
      <c r="G80" s="26">
        <v>0</v>
      </c>
      <c r="H80" s="1">
        <f t="shared" si="0"/>
        <v>0</v>
      </c>
      <c r="I80" s="26">
        <v>0</v>
      </c>
      <c r="J80" s="1">
        <f t="shared" si="1"/>
        <v>0</v>
      </c>
      <c r="K80" s="1">
        <f t="shared" si="2"/>
        <v>0</v>
      </c>
      <c r="L80" s="1">
        <f t="shared" si="3"/>
        <v>0</v>
      </c>
      <c r="M80" s="1">
        <f t="shared" si="4"/>
        <v>0</v>
      </c>
      <c r="N80" s="1">
        <f t="shared" si="5"/>
        <v>0</v>
      </c>
      <c r="O80" s="2">
        <f t="shared" si="6"/>
        <v>0</v>
      </c>
    </row>
    <row r="81" spans="1:15" s="23" customFormat="1" ht="105" customHeight="1" x14ac:dyDescent="0.2">
      <c r="A81" s="30">
        <v>62</v>
      </c>
      <c r="B81" s="36" t="s">
        <v>105</v>
      </c>
      <c r="C81" s="31"/>
      <c r="D81" s="34">
        <v>2</v>
      </c>
      <c r="E81" s="34" t="s">
        <v>44</v>
      </c>
      <c r="F81" s="32"/>
      <c r="G81" s="26">
        <v>0</v>
      </c>
      <c r="H81" s="1">
        <f t="shared" si="0"/>
        <v>0</v>
      </c>
      <c r="I81" s="26">
        <v>0</v>
      </c>
      <c r="J81" s="1">
        <f t="shared" si="1"/>
        <v>0</v>
      </c>
      <c r="K81" s="1">
        <f t="shared" si="2"/>
        <v>0</v>
      </c>
      <c r="L81" s="1">
        <f t="shared" si="3"/>
        <v>0</v>
      </c>
      <c r="M81" s="1">
        <f t="shared" si="4"/>
        <v>0</v>
      </c>
      <c r="N81" s="1">
        <f t="shared" si="5"/>
        <v>0</v>
      </c>
      <c r="O81" s="2">
        <f t="shared" si="6"/>
        <v>0</v>
      </c>
    </row>
    <row r="82" spans="1:15" s="23" customFormat="1" ht="45.75" customHeight="1" x14ac:dyDescent="0.2">
      <c r="A82" s="30">
        <v>63</v>
      </c>
      <c r="B82" s="36" t="s">
        <v>106</v>
      </c>
      <c r="C82" s="31"/>
      <c r="D82" s="34">
        <v>2</v>
      </c>
      <c r="E82" s="34" t="s">
        <v>44</v>
      </c>
      <c r="F82" s="32"/>
      <c r="G82" s="26">
        <v>0</v>
      </c>
      <c r="H82" s="1">
        <f t="shared" si="0"/>
        <v>0</v>
      </c>
      <c r="I82" s="26">
        <v>0</v>
      </c>
      <c r="J82" s="1">
        <f t="shared" si="1"/>
        <v>0</v>
      </c>
      <c r="K82" s="1">
        <f t="shared" si="2"/>
        <v>0</v>
      </c>
      <c r="L82" s="1">
        <f t="shared" si="3"/>
        <v>0</v>
      </c>
      <c r="M82" s="1">
        <f t="shared" si="4"/>
        <v>0</v>
      </c>
      <c r="N82" s="1">
        <f t="shared" si="5"/>
        <v>0</v>
      </c>
      <c r="O82" s="2">
        <f t="shared" si="6"/>
        <v>0</v>
      </c>
    </row>
    <row r="83" spans="1:15" s="23" customFormat="1" ht="42" customHeight="1" x14ac:dyDescent="0.2">
      <c r="A83" s="35"/>
      <c r="B83" s="55"/>
      <c r="C83" s="55"/>
      <c r="D83" s="55"/>
      <c r="E83" s="55"/>
      <c r="F83" s="55"/>
      <c r="G83" s="55"/>
      <c r="H83" s="55"/>
      <c r="I83" s="55"/>
      <c r="J83" s="55"/>
      <c r="K83" s="55"/>
      <c r="L83" s="55"/>
      <c r="M83" s="56" t="s">
        <v>35</v>
      </c>
      <c r="N83" s="56"/>
      <c r="O83" s="29">
        <f>SUMIF(G:G,0%,L:L)</f>
        <v>0</v>
      </c>
    </row>
    <row r="84" spans="1:15" s="23" customFormat="1" ht="39" customHeight="1" thickBot="1" x14ac:dyDescent="0.25">
      <c r="A84" s="41" t="s">
        <v>24</v>
      </c>
      <c r="B84" s="42"/>
      <c r="C84" s="42"/>
      <c r="D84" s="42"/>
      <c r="E84" s="42"/>
      <c r="F84" s="42"/>
      <c r="G84" s="42"/>
      <c r="H84" s="42"/>
      <c r="I84" s="42"/>
      <c r="J84" s="42"/>
      <c r="K84" s="42"/>
      <c r="L84" s="42"/>
      <c r="M84" s="57" t="s">
        <v>10</v>
      </c>
      <c r="N84" s="57"/>
      <c r="O84" s="4">
        <f>SUMIF(G:G,5%,L:L)</f>
        <v>0</v>
      </c>
    </row>
    <row r="85" spans="1:15" s="23" customFormat="1" ht="30" customHeight="1" x14ac:dyDescent="0.2">
      <c r="A85" s="37" t="s">
        <v>42</v>
      </c>
      <c r="B85" s="38"/>
      <c r="C85" s="38"/>
      <c r="D85" s="38"/>
      <c r="E85" s="38"/>
      <c r="F85" s="38"/>
      <c r="G85" s="38"/>
      <c r="H85" s="38"/>
      <c r="I85" s="38"/>
      <c r="J85" s="38"/>
      <c r="K85" s="38"/>
      <c r="L85" s="39"/>
      <c r="M85" s="57" t="s">
        <v>11</v>
      </c>
      <c r="N85" s="57"/>
      <c r="O85" s="4">
        <f>SUMIF(G:G,19%,L:L)</f>
        <v>0</v>
      </c>
    </row>
    <row r="86" spans="1:15" s="23" customFormat="1" ht="30" customHeight="1" x14ac:dyDescent="0.2">
      <c r="A86" s="40"/>
      <c r="B86" s="40"/>
      <c r="C86" s="40"/>
      <c r="D86" s="40"/>
      <c r="E86" s="40"/>
      <c r="F86" s="40"/>
      <c r="G86" s="40"/>
      <c r="H86" s="40"/>
      <c r="I86" s="40"/>
      <c r="J86" s="40"/>
      <c r="K86" s="40"/>
      <c r="L86" s="40"/>
      <c r="M86" s="58" t="s">
        <v>7</v>
      </c>
      <c r="N86" s="59"/>
      <c r="O86" s="5">
        <f>SUM(O83:O85)</f>
        <v>0</v>
      </c>
    </row>
    <row r="87" spans="1:15" s="23" customFormat="1" ht="30" customHeight="1" x14ac:dyDescent="0.2">
      <c r="A87" s="40"/>
      <c r="B87" s="40"/>
      <c r="C87" s="40"/>
      <c r="D87" s="40"/>
      <c r="E87" s="40"/>
      <c r="F87" s="40"/>
      <c r="G87" s="40"/>
      <c r="H87" s="40"/>
      <c r="I87" s="40"/>
      <c r="J87" s="40"/>
      <c r="K87" s="40"/>
      <c r="L87" s="40"/>
      <c r="M87" s="60" t="s">
        <v>12</v>
      </c>
      <c r="N87" s="61"/>
      <c r="O87" s="6">
        <f>ROUND(O84*5%,0)</f>
        <v>0</v>
      </c>
    </row>
    <row r="88" spans="1:15" s="23" customFormat="1" ht="30" customHeight="1" x14ac:dyDescent="0.2">
      <c r="A88" s="40"/>
      <c r="B88" s="40"/>
      <c r="C88" s="40"/>
      <c r="D88" s="40"/>
      <c r="E88" s="40"/>
      <c r="F88" s="40"/>
      <c r="G88" s="40"/>
      <c r="H88" s="40"/>
      <c r="I88" s="40"/>
      <c r="J88" s="40"/>
      <c r="K88" s="40"/>
      <c r="L88" s="40"/>
      <c r="M88" s="60" t="s">
        <v>13</v>
      </c>
      <c r="N88" s="61"/>
      <c r="O88" s="4">
        <f>ROUND(O85*19%,0)</f>
        <v>0</v>
      </c>
    </row>
    <row r="89" spans="1:15" s="23" customFormat="1" ht="30" customHeight="1" x14ac:dyDescent="0.2">
      <c r="A89" s="40"/>
      <c r="B89" s="40"/>
      <c r="C89" s="40"/>
      <c r="D89" s="40"/>
      <c r="E89" s="40"/>
      <c r="F89" s="40"/>
      <c r="G89" s="40"/>
      <c r="H89" s="40"/>
      <c r="I89" s="40"/>
      <c r="J89" s="40"/>
      <c r="K89" s="40"/>
      <c r="L89" s="40"/>
      <c r="M89" s="58" t="s">
        <v>14</v>
      </c>
      <c r="N89" s="59"/>
      <c r="O89" s="5">
        <f>SUM(O87:O88)</f>
        <v>0</v>
      </c>
    </row>
    <row r="90" spans="1:15" s="23" customFormat="1" ht="30" customHeight="1" x14ac:dyDescent="0.2">
      <c r="A90" s="40"/>
      <c r="B90" s="40"/>
      <c r="C90" s="40"/>
      <c r="D90" s="40"/>
      <c r="E90" s="40"/>
      <c r="F90" s="40"/>
      <c r="G90" s="40"/>
      <c r="H90" s="40"/>
      <c r="I90" s="40"/>
      <c r="J90" s="40"/>
      <c r="K90" s="40"/>
      <c r="L90" s="40"/>
      <c r="M90" s="72" t="s">
        <v>33</v>
      </c>
      <c r="N90" s="73"/>
      <c r="O90" s="4">
        <f>SUMIF(I:I,8%,N:N)</f>
        <v>0</v>
      </c>
    </row>
    <row r="91" spans="1:15" s="23" customFormat="1" ht="37.5" customHeight="1" x14ac:dyDescent="0.2">
      <c r="A91" s="40"/>
      <c r="B91" s="40"/>
      <c r="C91" s="40"/>
      <c r="D91" s="40"/>
      <c r="E91" s="40"/>
      <c r="F91" s="40"/>
      <c r="G91" s="40"/>
      <c r="H91" s="40"/>
      <c r="I91" s="40"/>
      <c r="J91" s="40"/>
      <c r="K91" s="40"/>
      <c r="L91" s="40"/>
      <c r="M91" s="70" t="s">
        <v>32</v>
      </c>
      <c r="N91" s="71"/>
      <c r="O91" s="5">
        <f>SUM(O90)</f>
        <v>0</v>
      </c>
    </row>
    <row r="92" spans="1:15" s="23" customFormat="1" ht="44.25" customHeight="1" x14ac:dyDescent="0.2">
      <c r="A92" s="40"/>
      <c r="B92" s="40"/>
      <c r="C92" s="40"/>
      <c r="D92" s="40"/>
      <c r="E92" s="40"/>
      <c r="F92" s="40"/>
      <c r="G92" s="40"/>
      <c r="H92" s="40"/>
      <c r="I92" s="40"/>
      <c r="J92" s="40"/>
      <c r="K92" s="40"/>
      <c r="L92" s="40"/>
      <c r="M92" s="70" t="s">
        <v>15</v>
      </c>
      <c r="N92" s="71"/>
      <c r="O92" s="5">
        <f>+O86+O89+O91</f>
        <v>0</v>
      </c>
    </row>
    <row r="95" spans="1:15" x14ac:dyDescent="0.25">
      <c r="B95" s="28"/>
      <c r="C95" s="28"/>
    </row>
    <row r="96" spans="1:15" x14ac:dyDescent="0.25">
      <c r="B96" s="53"/>
      <c r="C96" s="53"/>
    </row>
    <row r="97" spans="1:3" ht="15.75" thickBot="1" x14ac:dyDescent="0.3">
      <c r="B97" s="54"/>
      <c r="C97" s="54"/>
    </row>
    <row r="98" spans="1:3" x14ac:dyDescent="0.25">
      <c r="B98" s="44" t="s">
        <v>20</v>
      </c>
      <c r="C98" s="44"/>
    </row>
    <row r="100" spans="1:3" x14ac:dyDescent="0.25">
      <c r="A100" s="24" t="s">
        <v>43</v>
      </c>
    </row>
  </sheetData>
  <sheetProtection algorithmName="SHA-512" hashValue="DZayuMaKwy9mmyaQRUn92QcrUn2p8BGcsyYkuCWj6eSewsH3C76c3XskCwA+yA8HKaiVsh/iSZHGdaWhztkfxg==" saltValue="4RA/Qn+Gx8lp9lAnpJK7hg==" spinCount="100000" sheet="1" selectLockedCells="1"/>
  <mergeCells count="30">
    <mergeCell ref="M89:N89"/>
    <mergeCell ref="M92:N92"/>
    <mergeCell ref="M90:N90"/>
    <mergeCell ref="M91:N91"/>
    <mergeCell ref="N2:O2"/>
    <mergeCell ref="N3:O3"/>
    <mergeCell ref="N4:O4"/>
    <mergeCell ref="N5:O5"/>
    <mergeCell ref="A2:A5"/>
    <mergeCell ref="D12:G12"/>
    <mergeCell ref="A12:B16"/>
    <mergeCell ref="B2:M2"/>
    <mergeCell ref="B3:M3"/>
    <mergeCell ref="B4:M5"/>
    <mergeCell ref="A85:L92"/>
    <mergeCell ref="A84:L84"/>
    <mergeCell ref="A10:B10"/>
    <mergeCell ref="B98:C98"/>
    <mergeCell ref="D14:G14"/>
    <mergeCell ref="D16:G16"/>
    <mergeCell ref="F10:G10"/>
    <mergeCell ref="L10:N10"/>
    <mergeCell ref="B96:C97"/>
    <mergeCell ref="B83:L83"/>
    <mergeCell ref="M83:N83"/>
    <mergeCell ref="M84:N84"/>
    <mergeCell ref="M85:N85"/>
    <mergeCell ref="M86:N86"/>
    <mergeCell ref="M87:N87"/>
    <mergeCell ref="M88:N88"/>
  </mergeCells>
  <dataValidations count="1">
    <dataValidation type="whole" allowBlank="1" showInputMessage="1" showErrorMessage="1" sqref="F20:F82"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G20:G82</xm:sqref>
        </x14:dataValidation>
        <x14:dataValidation type="list" allowBlank="1" showInputMessage="1" showErrorMessage="1" xr:uid="{00000000-0002-0000-0000-000002000000}">
          <x14:formula1>
            <xm:f>Hoja2!$F$7:$F$8</xm:f>
          </x14:formula1>
          <xm:sqref>I20:I82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4083AE-2A34-40CD-86CF-CD8A8FEF5E61}">
  <ds:schemaRefs>
    <ds:schemaRef ds:uri="http://purl.org/dc/terms/"/>
    <ds:schemaRef ds:uri="http://schemas.microsoft.com/office/infopath/2007/PartnerControls"/>
    <ds:schemaRef ds:uri="http://schemas.microsoft.com/office/2006/documentManagement/types"/>
    <ds:schemaRef ds:uri="http://purl.org/dc/dcmitype/"/>
    <ds:schemaRef ds:uri="39f7a895-868e-4739-ab10-589c64175fbd"/>
    <ds:schemaRef ds:uri="http://www.w3.org/XML/1998/namespace"/>
    <ds:schemaRef ds:uri="632c1e4e-69c6-4d1f-81a1-009441d464e5"/>
    <ds:schemaRef ds:uri="http://purl.org/dc/elements/1.1/"/>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LINA MARCELA ESCOBAR MARTINEZ</cp:lastModifiedBy>
  <cp:lastPrinted>2022-01-27T18:55:46Z</cp:lastPrinted>
  <dcterms:created xsi:type="dcterms:W3CDTF">2017-04-28T13:22:52Z</dcterms:created>
  <dcterms:modified xsi:type="dcterms:W3CDTF">2022-10-31T22:02:27Z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