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XCUARTAS\OneDrive - Universidad de Cundinamarca\Documentos\DIRECTA\F-CD- 311 INSUMOS PARA PRIMEROS AUXILIOS\"/>
    </mc:Choice>
  </mc:AlternateContent>
  <xr:revisionPtr revIDLastSave="136" documentId="13_ncr:1_{FEC6E487-239C-492E-9849-9BFBFEC7CA9E}" xr6:coauthVersionLast="36" xr6:coauthVersionMax="47" xr10:uidLastSave="{50ACA124-23A2-4693-9EA0-FF0FD0441053}"/>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N37" i="1" s="1"/>
  <c r="J37" i="1"/>
  <c r="H37" i="1"/>
  <c r="L36" i="1"/>
  <c r="N36" i="1" s="1"/>
  <c r="J36" i="1"/>
  <c r="H36" i="1"/>
  <c r="K36" i="1" s="1"/>
  <c r="L35" i="1"/>
  <c r="N35" i="1" s="1"/>
  <c r="J35" i="1"/>
  <c r="K35" i="1" s="1"/>
  <c r="H35" i="1"/>
  <c r="L34" i="1"/>
  <c r="M34" i="1" s="1"/>
  <c r="J34" i="1"/>
  <c r="H34" i="1"/>
  <c r="L33" i="1"/>
  <c r="J33" i="1"/>
  <c r="H33" i="1"/>
  <c r="L32" i="1"/>
  <c r="M32" i="1" s="1"/>
  <c r="J32" i="1"/>
  <c r="H32" i="1"/>
  <c r="K32" i="1" s="1"/>
  <c r="L31" i="1"/>
  <c r="M31" i="1" s="1"/>
  <c r="J31" i="1"/>
  <c r="H31" i="1"/>
  <c r="L30" i="1"/>
  <c r="N30" i="1" s="1"/>
  <c r="J30" i="1"/>
  <c r="H30" i="1"/>
  <c r="K30" i="1" s="1"/>
  <c r="L29" i="1"/>
  <c r="J29" i="1"/>
  <c r="H29" i="1"/>
  <c r="L28" i="1"/>
  <c r="J28" i="1"/>
  <c r="H28" i="1"/>
  <c r="K28" i="1" s="1"/>
  <c r="L27" i="1"/>
  <c r="M27" i="1" s="1"/>
  <c r="J27" i="1"/>
  <c r="H27" i="1"/>
  <c r="K27" i="1" s="1"/>
  <c r="L26" i="1"/>
  <c r="N26" i="1" s="1"/>
  <c r="J26" i="1"/>
  <c r="H26" i="1"/>
  <c r="L25" i="1"/>
  <c r="N25" i="1" s="1"/>
  <c r="J25" i="1"/>
  <c r="H25" i="1"/>
  <c r="K25" i="1" s="1"/>
  <c r="L24" i="1"/>
  <c r="N24" i="1" s="1"/>
  <c r="J24" i="1"/>
  <c r="H24" i="1"/>
  <c r="K24" i="1" s="1"/>
  <c r="L23" i="1"/>
  <c r="N23" i="1" s="1"/>
  <c r="J23" i="1"/>
  <c r="H23" i="1"/>
  <c r="K23" i="1" s="1"/>
  <c r="L22" i="1"/>
  <c r="J22" i="1"/>
  <c r="H22" i="1"/>
  <c r="L21" i="1"/>
  <c r="N21" i="1" s="1"/>
  <c r="J21" i="1"/>
  <c r="H21" i="1"/>
  <c r="K21" i="1" s="1"/>
  <c r="L20" i="1"/>
  <c r="M20" i="1" s="1"/>
  <c r="J20" i="1"/>
  <c r="H20" i="1"/>
  <c r="K20" i="1" s="1"/>
  <c r="N31" i="1" l="1"/>
  <c r="O31" i="1" s="1"/>
  <c r="K29" i="1"/>
  <c r="K22" i="1"/>
  <c r="K26" i="1"/>
  <c r="K33" i="1"/>
  <c r="K37" i="1"/>
  <c r="K31" i="1"/>
  <c r="M37" i="1"/>
  <c r="O37" i="1" s="1"/>
  <c r="M30" i="1"/>
  <c r="O30" i="1" s="1"/>
  <c r="M26" i="1"/>
  <c r="O26" i="1" s="1"/>
  <c r="M25" i="1"/>
  <c r="O25" i="1" s="1"/>
  <c r="K34" i="1"/>
  <c r="O23" i="1"/>
  <c r="N20" i="1"/>
  <c r="O20" i="1" s="1"/>
  <c r="M22" i="1"/>
  <c r="N27" i="1"/>
  <c r="O27" i="1" s="1"/>
  <c r="N22" i="1"/>
  <c r="O22" i="1" s="1"/>
  <c r="M29" i="1"/>
  <c r="N34" i="1"/>
  <c r="O34" i="1" s="1"/>
  <c r="M24" i="1"/>
  <c r="O24" i="1" s="1"/>
  <c r="N29" i="1"/>
  <c r="O29" i="1" s="1"/>
  <c r="M36" i="1"/>
  <c r="O36" i="1" s="1"/>
  <c r="N32" i="1"/>
  <c r="O32" i="1" s="1"/>
  <c r="M33" i="1"/>
  <c r="N33" i="1"/>
  <c r="O33" i="1" s="1"/>
  <c r="M23" i="1"/>
  <c r="N28" i="1"/>
  <c r="M35" i="1"/>
  <c r="O35" i="1" s="1"/>
  <c r="M21" i="1"/>
  <c r="O21" i="1" s="1"/>
  <c r="M28" i="1"/>
  <c r="O46" i="1"/>
  <c r="O28" i="1" l="1"/>
  <c r="O40" i="1"/>
  <c r="O43" i="1" s="1"/>
  <c r="L38" i="1"/>
  <c r="N38" i="1" l="1"/>
  <c r="M38" i="1"/>
  <c r="O39" i="1"/>
  <c r="J38" i="1"/>
  <c r="O47" i="1" l="1"/>
  <c r="H38" i="1"/>
  <c r="K38" i="1" s="1"/>
  <c r="O38" i="1" l="1"/>
  <c r="O41" i="1"/>
  <c r="O44" i="1" l="1"/>
  <c r="O45" i="1" s="1"/>
  <c r="O42" i="1"/>
  <c r="O4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<sst xmlns="http://schemas.openxmlformats.org/spreadsheetml/2006/main" count="83" uniqueCount="68">
  <si>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</si>
  <si>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</si>
  <si>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</si>
  <si>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</si>
  <si>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</si>
  <si>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</si>
  <si>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</si>
  <si>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</si>
  <si>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</si>
  <si>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</si>
  <si>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</si>
  <si>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</si>
  <si>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</si>
  <si>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</si>
  <si>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</si>
  <si>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</si>
  <si>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</si>
  <si>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</si>
  <si>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</si>
  <si>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</si>
  <si>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</si>
  <si>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</si>
  <si>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</si>
  <si>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</si>
  <si>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</si>
  <si>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</si>
  <si>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</si>
  <si>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</si>
  <si>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</si>
  <si>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</si>
  <si>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</si>
  <si>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</si>
  <si>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</si>
  <si>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</si>
  <si>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</si>
  <si>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</si>
  <si>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</si>
  <si>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</si>
  <si>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</si>
  <si>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</si>
  <si>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UNIDAD</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</si>
  <si>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</si>
  <si>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</si>
  <si>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</si>
  <si>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</si>
  <si>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AGUA ESTERIL X 500 ML, solución esterilizada de agua pirógena, presentación en bolsa x 500 ml.  Fecha de vencimiento no menor a 2 años.   Con registro sanitario. </t>
  </si>
  <si>
    <t>CINTA KINESIOLOGICA COLOR AZUL X 5 MTS, esparadrapo elástico constituido por una estructura trenzada de hilos de algodón, con una capa de pegamento que le da adhesividad, antialérgica, que favorezca la transpiración y la elevación de la piel.  </t>
  </si>
  <si>
    <t>CLORHEXIDINA O YODOPOVIDONA JABON FRASCO X 120 ML Fecha de vencimiento no menor a 2 años.   Con registro sanitario. </t>
  </si>
  <si>
    <t>CURITAS AUTOADHESIVAS PARA LESIONES MENORES X 100 UDS.  -Adhesivo hipoalergénico de larga duración. -Cojín (gasa) con gran capacidad de absorción de fluidos. -Cojín (gasa) con malla protectora para que no se pegue a la herida.                                                  - Fecha de vencimiento no menor a 2 años.   Con registro sanitario. </t>
  </si>
  <si>
    <t>FRASCOS DE LINIMENTO DEPORTIVO EN AEROSOL X 200 ML Frasco Aerosol  -Aerosol a base de salicilato de metilo y mentol especial para deportistas -frasco resistente de larga duracion Fecha de vencimiento no menor a 2 años.   Con registro sanitario. </t>
  </si>
  <si>
    <t>GASA ANTIADHERENTE ESTERIL X 5 UNIDADES DE 10 X 10 CMS, apósito con gran capacidad de absorción, capa interior semipermeable, adhesivo no irritable con buena adherencia, fácil retirada sin dejar restos, aporte ambiente húmedo a la herida, PAQUETE X 10 UND  Fecha de vencimiento no menor a 2 años.   Con registro sanitario.   </t>
  </si>
  <si>
    <t>GUANTES DE NITRILO X 100 UDS PARA EXAMEN TALLA  SMALL AZUL  -guante de nitrilo para examen, no estéril  - presentación: caja dispensadora x 100 unidades  - disponible en talla: S  -fabricados 100% en nitrilo (acryloni-trile-butadine), material libre de látex y residuos químicos  - libres de talco  - ergonómicos  - mayor calibre  - optima sensibilidad  - ambidiestros  - alta resistencia  - color azul      - FECHA DE VENCIMIENTO NO MENOR  A 5 AÑOS, después de la fecha de elaboración.  Con registro sanitario.    </t>
  </si>
  <si>
    <t>GUANTES DE NITRILO X 100 UDS PARA EXAMEN TALLA LARGE AZUL -guante de nitrilo para examen, no estéril - presentación: caja dispensadora x 100 unidades - disponible en talla: L -fabricados 100% en nitrilo (acryloni-trile-butadine), material libre de látex y residuos químicos - libres de talco - ergonómicos - mayor calibre - optima sensibilidad - ambidiestros - alta resistencia - color azul     - FECHA DE VENCIMIENTO NO MENOR  A 5 AÑOS, después de la fecha de elaboración. Con registro sanitario. </t>
  </si>
  <si>
    <t>GUANTES DE NITRILO X 100 UDS PARA EXAMEN TALLA MEDIUM COLOR  AZUL  -guante de nitrilo para examen, no estéril - presentación: caja dispensadora x 100 unidades - disponible en talla: M -fabricados 100% en nitrilo (acryloni-trile-butadine), material libre de látex y residuos químicos - libres de talco - ergonómicos - mayor calibre - optima sensibilidad - ambidiestros - alta resistencia - color azul     - FECHA DE VENCIMIENTO NO MENOR  A 5 AÑOS, después de la fecha de elaboración. Con registro sanitario. </t>
  </si>
  <si>
    <t>MICROPORE COLOR PIEL DE 48MM (2") X 9.1 MTS,   película de tela no tejida viscosa recubierta en una de sus caras con adhesivo acrílico hipoalergénico. CAJA X 10 UND.   - FECHA DE VENCIMIENTO NO MENOR A  2 AÑOS. Con registro sanitario. </t>
  </si>
  <si>
    <t>Articulo para uso médico en primer exilio paquete frío DE 30X40 EN GEL ESPINALES, plástico Inflable, gel térmico, en material no tóxico, flexible, de fácil limpieza.</t>
  </si>
  <si>
    <t>PRESERVATIVOS, material en  látex, resistente,  registro invima, presentación  CAJA de 48 sets por 3 unidades. FECHA VENCIMIENTO NO MENOR A 2 AÑOS. Resgistro Sanitario.</t>
  </si>
  <si>
    <t>TAPABOCAS con ajuste nasal, tiras de sujeción y resistente. CAJA X 50 UND.  - FECHA VENCIMIENTO NO MENOR A 2 AÑOS. - Registro sanitario .</t>
  </si>
  <si>
    <t>TENSIOMETRO DIGITAL, -Brazalete universal, también para contornos de brazo mayores, de hasta 36 cm. Medición del pulso y la presión arterial totalmente automática en el brazo. -Promedio de todos los valores de medición guardados. -Control de posición del brazalete -Pantalla fácil de lectura -Indicador de riesgo -Aviso en caso de errores de aplicación -Indicación de cambio de pilas - Hoja de vida y calibración.</t>
  </si>
  <si>
    <t>TERMOMETRO DIGITAL, - termómetro adecuado para adultos. -Medición precisa de la temperatura de grado clínico en tan solo 30-40 segundos. -Alarma que indica la lectura de la temperatura para avisarle cuando pueda leer la medida. -Hoja de vida y calibración.</t>
  </si>
  <si>
    <t>TOALLAS HIGIENICAS X 10 UDS - invisible clásica de algodón  -con alas  - con buena absorción - de buena calidad   - FECHA VENCIMIENTO NO MENOR A 2 AÑOS. - Registro sanitario .</t>
  </si>
  <si>
    <t>VENDA DE ALGODON 3 X 5" YARDAS    PAQUETE X 20 UND, -Material de buena calidad. - Registro invima.</t>
  </si>
  <si>
    <t>VENDA ELÁSTICA DE 3 X 5" YARDAS,  buena fijación, compresión sin adhesivo, delgada, porosa y de fácil secado (cuando se humedece)  PAQUETE X 20 UND</t>
  </si>
  <si>
    <t>VENDAS DE COBANN AUTO-ADHERENTE DE 4X5 DE 3 METROS  CAJA X 10 UND -venda elástica estirada 4x5 yardas - material elástico</t>
  </si>
  <si>
    <t>ROLLO</t>
  </si>
  <si>
    <t>CAJA</t>
  </si>
  <si>
    <t>FRASCO</t>
  </si>
  <si>
    <t>PAQUETE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</si>
</sst>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8" xfId="0" applyFont="1" applyBorder="1" applyAlignment="1">
      <alignment horizontal="center" vertical="center" wrapText="1"/>
    </xf>
    <xf numFmtId="0" fontId="1" fillId="0" borderId="28" xfId="0" applyFont="1" applyBorder="1" applyAlignment="1">
      <alignment horizontal="lef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3</xdr:row>
      <xdr:rowOff>47881</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6"/>
  <sheetViews>
    <sheetView tabSelected="1" topLeftCell="A46" zoomScale="70" zoomScaleNormal="70" zoomScaleSheetLayoutView="70" zoomScalePageLayoutView="55" workbookViewId="0">
      <selection activeCell="B52" sqref="B52:C53"/>
    </sheetView>
  </sheetViews>
  <sheetFormatPr baseColWidth="10" defaultColWidth="11.42578125" defaultRowHeight="28.5" customHeight="1" x14ac:dyDescent="0.25"/>
  <cols>
    <col min="1" max="1" width="13.28515625" style="8" customWidth="1"/>
    <col min="2" max="2" width="67.42578125" style="8" customWidth="1"/>
    <col min="3" max="3" width="21" style="8" customWidth="1"/>
    <col min="4" max="4" width="13.28515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ht="28.5" customHeight="1" x14ac:dyDescent="0.25">
      <c r="F1" s="9"/>
    </row>
    <row r="2" spans="1:15" ht="28.5" customHeight="1" x14ac:dyDescent="0.25">
      <c r="A2" s="59"/>
      <c r="B2" s="66" t="s">
        <v>0</v>
      </c>
      <c r="C2" s="66"/>
      <c r="D2" s="66"/>
      <c r="E2" s="66"/>
      <c r="F2" s="66"/>
      <c r="G2" s="66"/>
      <c r="H2" s="66"/>
      <c r="I2" s="66"/>
      <c r="J2" s="66"/>
      <c r="K2" s="66"/>
      <c r="L2" s="66"/>
      <c r="M2" s="66"/>
      <c r="N2" s="71" t="s">
        <v>37</v>
      </c>
      <c r="O2" s="71"/>
    </row>
    <row r="3" spans="1:15" ht="28.5" customHeight="1" x14ac:dyDescent="0.25">
      <c r="A3" s="59"/>
      <c r="B3" s="66" t="s">
        <v>1</v>
      </c>
      <c r="C3" s="66"/>
      <c r="D3" s="66"/>
      <c r="E3" s="66"/>
      <c r="F3" s="66"/>
      <c r="G3" s="66"/>
      <c r="H3" s="66"/>
      <c r="I3" s="66"/>
      <c r="J3" s="66"/>
      <c r="K3" s="66"/>
      <c r="L3" s="66"/>
      <c r="M3" s="66"/>
      <c r="N3" s="71" t="s">
        <v>42</v>
      </c>
      <c r="O3" s="71"/>
    </row>
    <row r="4" spans="1:15" ht="28.5" customHeight="1" x14ac:dyDescent="0.25">
      <c r="A4" s="59"/>
      <c r="B4" s="66" t="s">
        <v>36</v>
      </c>
      <c r="C4" s="66"/>
      <c r="D4" s="66"/>
      <c r="E4" s="66"/>
      <c r="F4" s="66"/>
      <c r="G4" s="66"/>
      <c r="H4" s="66"/>
      <c r="I4" s="66"/>
      <c r="J4" s="66"/>
      <c r="K4" s="66"/>
      <c r="L4" s="66"/>
      <c r="M4" s="66"/>
      <c r="N4" s="71" t="s">
        <v>43</v>
      </c>
      <c r="O4" s="71"/>
    </row>
    <row r="5" spans="1:15" ht="28.5" customHeight="1" x14ac:dyDescent="0.25">
      <c r="A5" s="59"/>
      <c r="B5" s="66"/>
      <c r="C5" s="66"/>
      <c r="D5" s="66"/>
      <c r="E5" s="66"/>
      <c r="F5" s="66"/>
      <c r="G5" s="66"/>
      <c r="H5" s="66"/>
      <c r="I5" s="66"/>
      <c r="J5" s="66"/>
      <c r="K5" s="66"/>
      <c r="L5" s="66"/>
      <c r="M5" s="66"/>
      <c r="N5" s="71" t="s">
        <v>38</v>
      </c>
      <c r="O5" s="71"/>
    </row>
    <row r="7" spans="1:15" ht="28.5" customHeight="1" x14ac:dyDescent="0.25">
      <c r="A7" s="11" t="s">
        <v>39</v>
      </c>
    </row>
    <row r="8" spans="1:15" ht="28.5" customHeight="1" x14ac:dyDescent="0.25">
      <c r="A8" s="11"/>
    </row>
    <row r="9" spans="1:15" ht="28.5" customHeight="1" x14ac:dyDescent="0.25">
      <c r="A9" s="12" t="s">
        <v>29</v>
      </c>
    </row>
    <row r="10" spans="1:15" ht="28.5" customHeight="1" x14ac:dyDescent="0.25">
      <c r="A10" s="40" t="s">
        <v>28</v>
      </c>
      <c r="B10" s="40"/>
      <c r="C10" s="13"/>
      <c r="E10" s="14" t="s">
        <v>21</v>
      </c>
      <c r="F10" s="45"/>
      <c r="G10" s="46"/>
      <c r="K10" s="15" t="s">
        <v>16</v>
      </c>
      <c r="L10" s="47"/>
      <c r="M10" s="48"/>
      <c r="N10" s="49"/>
    </row>
    <row r="11" spans="1:15" ht="28.5" customHeight="1" thickBot="1" x14ac:dyDescent="0.3">
      <c r="A11" s="13"/>
      <c r="B11" s="13"/>
      <c r="C11" s="13"/>
      <c r="E11" s="16"/>
      <c r="F11" s="16"/>
      <c r="G11" s="16"/>
      <c r="K11" s="17"/>
      <c r="L11" s="18"/>
      <c r="M11" s="18"/>
      <c r="N11" s="18"/>
    </row>
    <row r="12" spans="1:15" ht="28.5" customHeight="1" thickBot="1" x14ac:dyDescent="0.3">
      <c r="A12" s="60" t="s">
        <v>26</v>
      </c>
      <c r="B12" s="61"/>
      <c r="C12" s="19"/>
      <c r="D12" s="42" t="s">
        <v>17</v>
      </c>
      <c r="E12" s="43"/>
      <c r="F12" s="43"/>
      <c r="G12" s="44"/>
      <c r="H12" s="7"/>
      <c r="I12" s="29"/>
      <c r="J12" s="29"/>
      <c r="K12" s="17"/>
    </row>
    <row r="13" spans="1:15" ht="28.5" customHeight="1" thickBot="1" x14ac:dyDescent="0.3">
      <c r="A13" s="62"/>
      <c r="B13" s="63"/>
      <c r="C13" s="19"/>
      <c r="D13" s="20"/>
      <c r="E13" s="16"/>
      <c r="F13" s="16"/>
      <c r="G13" s="16"/>
      <c r="K13" s="17"/>
    </row>
    <row r="14" spans="1:15" ht="28.5" customHeight="1" thickBot="1" x14ac:dyDescent="0.3">
      <c r="A14" s="62"/>
      <c r="B14" s="63"/>
      <c r="C14" s="19"/>
      <c r="D14" s="42" t="s">
        <v>18</v>
      </c>
      <c r="E14" s="43"/>
      <c r="F14" s="43"/>
      <c r="G14" s="44"/>
      <c r="H14" s="7"/>
      <c r="I14" s="29"/>
      <c r="J14" s="29"/>
      <c r="K14" s="17"/>
    </row>
    <row r="15" spans="1:15" ht="28.5" customHeight="1" thickBot="1" x14ac:dyDescent="0.3">
      <c r="A15" s="62"/>
      <c r="B15" s="63"/>
      <c r="C15" s="19"/>
      <c r="E15" s="16"/>
      <c r="F15" s="16"/>
      <c r="G15" s="16"/>
      <c r="K15" s="17"/>
    </row>
    <row r="16" spans="1:15" ht="28.5" customHeight="1" thickBot="1" x14ac:dyDescent="0.3">
      <c r="A16" s="64"/>
      <c r="B16" s="65"/>
      <c r="C16" s="19"/>
      <c r="D16" s="42" t="s">
        <v>22</v>
      </c>
      <c r="E16" s="43"/>
      <c r="F16" s="43"/>
      <c r="G16" s="44"/>
      <c r="H16" s="7"/>
      <c r="I16" s="29"/>
      <c r="J16" s="29"/>
      <c r="K16" s="17"/>
      <c r="L16" s="18"/>
      <c r="M16" s="18"/>
      <c r="N16" s="18"/>
    </row>
    <row r="17" spans="1:15" ht="28.5" customHeight="1" x14ac:dyDescent="0.25">
      <c r="A17" s="13"/>
      <c r="B17" s="13"/>
      <c r="C17" s="13"/>
      <c r="E17" s="16"/>
      <c r="F17" s="16"/>
      <c r="G17" s="16"/>
      <c r="K17" s="17"/>
      <c r="L17" s="18"/>
      <c r="M17" s="18"/>
      <c r="N17" s="18"/>
    </row>
    <row r="19" spans="1:15" s="24" customFormat="1" ht="93.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42.75" x14ac:dyDescent="0.25">
      <c r="A20" s="32">
        <v>1</v>
      </c>
      <c r="B20" s="73" t="s">
        <v>45</v>
      </c>
      <c r="C20" s="33"/>
      <c r="D20" s="72">
        <v>350</v>
      </c>
      <c r="E20" s="72" t="s">
        <v>40</v>
      </c>
      <c r="F20" s="27"/>
      <c r="G20" s="28">
        <v>0</v>
      </c>
      <c r="H20" s="1">
        <f t="shared" ref="H20:H37" si="0">+ROUND(F20*G20,0)</f>
        <v>0</v>
      </c>
      <c r="I20" s="28">
        <v>0</v>
      </c>
      <c r="J20" s="1">
        <f t="shared" ref="J20:J37" si="1">ROUND(F20*I20,0)</f>
        <v>0</v>
      </c>
      <c r="K20" s="1">
        <f t="shared" ref="K20:K37" si="2">ROUND(F20+H20+J20,0)</f>
        <v>0</v>
      </c>
      <c r="L20" s="1">
        <f t="shared" ref="L20:L38" si="3">ROUND(F20*D20,0)</f>
        <v>0</v>
      </c>
      <c r="M20" s="1">
        <f t="shared" ref="M20:M37" si="4">ROUND(L20*G20,0)</f>
        <v>0</v>
      </c>
      <c r="N20" s="1">
        <f t="shared" ref="N20:N38" si="5">ROUND(L20*I20,0)</f>
        <v>0</v>
      </c>
      <c r="O20" s="2">
        <f t="shared" ref="O20:O37" si="6">ROUND(L20+N20+M20,0)</f>
        <v>0</v>
      </c>
    </row>
    <row r="21" spans="1:15" s="24" customFormat="1" ht="57" x14ac:dyDescent="0.25">
      <c r="A21" s="32">
        <v>2</v>
      </c>
      <c r="B21" s="73" t="s">
        <v>46</v>
      </c>
      <c r="C21" s="33"/>
      <c r="D21" s="72">
        <v>100</v>
      </c>
      <c r="E21" s="72" t="s">
        <v>64</v>
      </c>
      <c r="F21" s="27"/>
      <c r="G21" s="28">
        <v>0</v>
      </c>
      <c r="H21" s="1">
        <f t="shared" si="0"/>
        <v>0</v>
      </c>
      <c r="I21" s="28">
        <v>0</v>
      </c>
      <c r="J21" s="1">
        <f t="shared" si="1"/>
        <v>0</v>
      </c>
      <c r="K21" s="1">
        <f t="shared" si="2"/>
        <v>0</v>
      </c>
      <c r="L21" s="1">
        <f t="shared" si="3"/>
        <v>0</v>
      </c>
      <c r="M21" s="1">
        <f t="shared" si="4"/>
        <v>0</v>
      </c>
      <c r="N21" s="1">
        <f t="shared" si="5"/>
        <v>0</v>
      </c>
      <c r="O21" s="2">
        <f t="shared" si="6"/>
        <v>0</v>
      </c>
    </row>
    <row r="22" spans="1:15" s="24" customFormat="1" x14ac:dyDescent="0.25">
      <c r="A22" s="32">
        <v>3</v>
      </c>
      <c r="B22" s="73" t="s">
        <v>47</v>
      </c>
      <c r="C22" s="33"/>
      <c r="D22" s="72">
        <v>200</v>
      </c>
      <c r="E22" s="72" t="s">
        <v>40</v>
      </c>
      <c r="F22" s="27"/>
      <c r="G22" s="28">
        <v>0</v>
      </c>
      <c r="H22" s="1">
        <f t="shared" si="0"/>
        <v>0</v>
      </c>
      <c r="I22" s="28">
        <v>0</v>
      </c>
      <c r="J22" s="1">
        <f t="shared" si="1"/>
        <v>0</v>
      </c>
      <c r="K22" s="1">
        <f t="shared" si="2"/>
        <v>0</v>
      </c>
      <c r="L22" s="1">
        <f t="shared" si="3"/>
        <v>0</v>
      </c>
      <c r="M22" s="1">
        <f t="shared" si="4"/>
        <v>0</v>
      </c>
      <c r="N22" s="1">
        <f t="shared" si="5"/>
        <v>0</v>
      </c>
      <c r="O22" s="2">
        <f t="shared" si="6"/>
        <v>0</v>
      </c>
    </row>
    <row r="23" spans="1:15" s="24" customFormat="1" ht="85.5" x14ac:dyDescent="0.25">
      <c r="A23" s="32">
        <v>4</v>
      </c>
      <c r="B23" s="73" t="s">
        <v>48</v>
      </c>
      <c r="C23" s="33"/>
      <c r="D23" s="72">
        <v>70</v>
      </c>
      <c r="E23" s="72" t="s">
        <v>65</v>
      </c>
      <c r="F23" s="27"/>
      <c r="G23" s="28">
        <v>0</v>
      </c>
      <c r="H23" s="1">
        <f t="shared" si="0"/>
        <v>0</v>
      </c>
      <c r="I23" s="28">
        <v>0</v>
      </c>
      <c r="J23" s="1">
        <f t="shared" si="1"/>
        <v>0</v>
      </c>
      <c r="K23" s="1">
        <f t="shared" si="2"/>
        <v>0</v>
      </c>
      <c r="L23" s="1">
        <f t="shared" si="3"/>
        <v>0</v>
      </c>
      <c r="M23" s="1">
        <f t="shared" si="4"/>
        <v>0</v>
      </c>
      <c r="N23" s="1">
        <f t="shared" si="5"/>
        <v>0</v>
      </c>
      <c r="O23" s="2">
        <f t="shared" si="6"/>
        <v>0</v>
      </c>
    </row>
    <row r="24" spans="1:15" s="24" customFormat="1" ht="57" x14ac:dyDescent="0.25">
      <c r="A24" s="32">
        <v>5</v>
      </c>
      <c r="B24" s="73" t="s">
        <v>49</v>
      </c>
      <c r="C24" s="33"/>
      <c r="D24" s="72">
        <v>150</v>
      </c>
      <c r="E24" s="72" t="s">
        <v>66</v>
      </c>
      <c r="F24" s="27"/>
      <c r="G24" s="28">
        <v>0</v>
      </c>
      <c r="H24" s="1">
        <f t="shared" si="0"/>
        <v>0</v>
      </c>
      <c r="I24" s="28">
        <v>0</v>
      </c>
      <c r="J24" s="1">
        <f t="shared" si="1"/>
        <v>0</v>
      </c>
      <c r="K24" s="1">
        <f t="shared" si="2"/>
        <v>0</v>
      </c>
      <c r="L24" s="1">
        <f t="shared" si="3"/>
        <v>0</v>
      </c>
      <c r="M24" s="1">
        <f t="shared" si="4"/>
        <v>0</v>
      </c>
      <c r="N24" s="1">
        <f t="shared" si="5"/>
        <v>0</v>
      </c>
      <c r="O24" s="2">
        <f t="shared" si="6"/>
        <v>0</v>
      </c>
    </row>
    <row r="25" spans="1:15" s="24" customFormat="1" ht="85.5" x14ac:dyDescent="0.25">
      <c r="A25" s="32">
        <v>6</v>
      </c>
      <c r="B25" s="73" t="s">
        <v>50</v>
      </c>
      <c r="C25" s="33"/>
      <c r="D25" s="72">
        <v>250</v>
      </c>
      <c r="E25" s="72" t="s">
        <v>67</v>
      </c>
      <c r="F25" s="27"/>
      <c r="G25" s="28">
        <v>0</v>
      </c>
      <c r="H25" s="1">
        <f t="shared" si="0"/>
        <v>0</v>
      </c>
      <c r="I25" s="28">
        <v>0</v>
      </c>
      <c r="J25" s="1">
        <f t="shared" si="1"/>
        <v>0</v>
      </c>
      <c r="K25" s="1">
        <f t="shared" si="2"/>
        <v>0</v>
      </c>
      <c r="L25" s="1">
        <f t="shared" si="3"/>
        <v>0</v>
      </c>
      <c r="M25" s="1">
        <f t="shared" si="4"/>
        <v>0</v>
      </c>
      <c r="N25" s="1">
        <f t="shared" si="5"/>
        <v>0</v>
      </c>
      <c r="O25" s="2">
        <f t="shared" si="6"/>
        <v>0</v>
      </c>
    </row>
    <row r="26" spans="1:15" s="24" customFormat="1" ht="114" x14ac:dyDescent="0.25">
      <c r="A26" s="32">
        <v>7</v>
      </c>
      <c r="B26" s="73" t="s">
        <v>51</v>
      </c>
      <c r="C26" s="33"/>
      <c r="D26" s="72">
        <v>12</v>
      </c>
      <c r="E26" s="72" t="s">
        <v>65</v>
      </c>
      <c r="F26" s="27"/>
      <c r="G26" s="28">
        <v>0</v>
      </c>
      <c r="H26" s="1">
        <f t="shared" si="0"/>
        <v>0</v>
      </c>
      <c r="I26" s="28">
        <v>0</v>
      </c>
      <c r="J26" s="1">
        <f t="shared" si="1"/>
        <v>0</v>
      </c>
      <c r="K26" s="1">
        <f t="shared" si="2"/>
        <v>0</v>
      </c>
      <c r="L26" s="1">
        <f t="shared" si="3"/>
        <v>0</v>
      </c>
      <c r="M26" s="1">
        <f t="shared" si="4"/>
        <v>0</v>
      </c>
      <c r="N26" s="1">
        <f t="shared" si="5"/>
        <v>0</v>
      </c>
      <c r="O26" s="2">
        <f t="shared" si="6"/>
        <v>0</v>
      </c>
    </row>
    <row r="27" spans="1:15" s="24" customFormat="1" ht="114" x14ac:dyDescent="0.25">
      <c r="A27" s="32">
        <v>8</v>
      </c>
      <c r="B27" s="73" t="s">
        <v>52</v>
      </c>
      <c r="C27" s="33"/>
      <c r="D27" s="72">
        <v>8</v>
      </c>
      <c r="E27" s="72" t="s">
        <v>40</v>
      </c>
      <c r="F27" s="27"/>
      <c r="G27" s="28">
        <v>0</v>
      </c>
      <c r="H27" s="1">
        <f t="shared" si="0"/>
        <v>0</v>
      </c>
      <c r="I27" s="28">
        <v>0</v>
      </c>
      <c r="J27" s="1">
        <f t="shared" si="1"/>
        <v>0</v>
      </c>
      <c r="K27" s="1">
        <f t="shared" si="2"/>
        <v>0</v>
      </c>
      <c r="L27" s="1">
        <f t="shared" si="3"/>
        <v>0</v>
      </c>
      <c r="M27" s="1">
        <f t="shared" si="4"/>
        <v>0</v>
      </c>
      <c r="N27" s="1">
        <f t="shared" si="5"/>
        <v>0</v>
      </c>
      <c r="O27" s="2">
        <f t="shared" si="6"/>
        <v>0</v>
      </c>
    </row>
    <row r="28" spans="1:15" s="24" customFormat="1" ht="114" x14ac:dyDescent="0.25">
      <c r="A28" s="32">
        <v>9</v>
      </c>
      <c r="B28" s="73" t="s">
        <v>53</v>
      </c>
      <c r="C28" s="33"/>
      <c r="D28" s="72">
        <v>12</v>
      </c>
      <c r="E28" s="72" t="s">
        <v>65</v>
      </c>
      <c r="F28" s="27"/>
      <c r="G28" s="28">
        <v>0</v>
      </c>
      <c r="H28" s="1">
        <f t="shared" si="0"/>
        <v>0</v>
      </c>
      <c r="I28" s="28">
        <v>0</v>
      </c>
      <c r="J28" s="1">
        <f t="shared" si="1"/>
        <v>0</v>
      </c>
      <c r="K28" s="1">
        <f t="shared" si="2"/>
        <v>0</v>
      </c>
      <c r="L28" s="1">
        <f t="shared" si="3"/>
        <v>0</v>
      </c>
      <c r="M28" s="1">
        <f t="shared" si="4"/>
        <v>0</v>
      </c>
      <c r="N28" s="1">
        <f t="shared" si="5"/>
        <v>0</v>
      </c>
      <c r="O28" s="2">
        <f t="shared" si="6"/>
        <v>0</v>
      </c>
    </row>
    <row r="29" spans="1:15" s="24" customFormat="1" ht="57" x14ac:dyDescent="0.25">
      <c r="A29" s="32">
        <v>10</v>
      </c>
      <c r="B29" s="73" t="s">
        <v>54</v>
      </c>
      <c r="C29" s="33"/>
      <c r="D29" s="72">
        <v>7</v>
      </c>
      <c r="E29" s="72" t="s">
        <v>65</v>
      </c>
      <c r="F29" s="27"/>
      <c r="G29" s="28">
        <v>0</v>
      </c>
      <c r="H29" s="1">
        <f t="shared" si="0"/>
        <v>0</v>
      </c>
      <c r="I29" s="28">
        <v>0</v>
      </c>
      <c r="J29" s="1">
        <f t="shared" si="1"/>
        <v>0</v>
      </c>
      <c r="K29" s="1">
        <f t="shared" si="2"/>
        <v>0</v>
      </c>
      <c r="L29" s="1">
        <f t="shared" si="3"/>
        <v>0</v>
      </c>
      <c r="M29" s="1">
        <f t="shared" si="4"/>
        <v>0</v>
      </c>
      <c r="N29" s="1">
        <f t="shared" si="5"/>
        <v>0</v>
      </c>
      <c r="O29" s="2">
        <f t="shared" si="6"/>
        <v>0</v>
      </c>
    </row>
    <row r="30" spans="1:15" s="24" customFormat="1" ht="42.75" x14ac:dyDescent="0.25">
      <c r="A30" s="32">
        <v>11</v>
      </c>
      <c r="B30" s="73" t="s">
        <v>55</v>
      </c>
      <c r="C30" s="33"/>
      <c r="D30" s="72">
        <v>20</v>
      </c>
      <c r="E30" s="72" t="s">
        <v>67</v>
      </c>
      <c r="F30" s="27"/>
      <c r="G30" s="28">
        <v>0</v>
      </c>
      <c r="H30" s="1">
        <f t="shared" si="0"/>
        <v>0</v>
      </c>
      <c r="I30" s="28">
        <v>0</v>
      </c>
      <c r="J30" s="1">
        <f t="shared" si="1"/>
        <v>0</v>
      </c>
      <c r="K30" s="1">
        <f t="shared" si="2"/>
        <v>0</v>
      </c>
      <c r="L30" s="1">
        <f t="shared" si="3"/>
        <v>0</v>
      </c>
      <c r="M30" s="1">
        <f t="shared" si="4"/>
        <v>0</v>
      </c>
      <c r="N30" s="1">
        <f t="shared" si="5"/>
        <v>0</v>
      </c>
      <c r="O30" s="2">
        <f t="shared" si="6"/>
        <v>0</v>
      </c>
    </row>
    <row r="31" spans="1:15" s="24" customFormat="1" ht="42.75" x14ac:dyDescent="0.25">
      <c r="A31" s="32">
        <v>12</v>
      </c>
      <c r="B31" s="73" t="s">
        <v>56</v>
      </c>
      <c r="C31" s="33"/>
      <c r="D31" s="72">
        <v>100</v>
      </c>
      <c r="E31" s="72" t="s">
        <v>65</v>
      </c>
      <c r="F31" s="27"/>
      <c r="G31" s="28">
        <v>0</v>
      </c>
      <c r="H31" s="1">
        <f t="shared" si="0"/>
        <v>0</v>
      </c>
      <c r="I31" s="28">
        <v>0</v>
      </c>
      <c r="J31" s="1">
        <f t="shared" si="1"/>
        <v>0</v>
      </c>
      <c r="K31" s="1">
        <f t="shared" si="2"/>
        <v>0</v>
      </c>
      <c r="L31" s="1">
        <f t="shared" si="3"/>
        <v>0</v>
      </c>
      <c r="M31" s="1">
        <f t="shared" si="4"/>
        <v>0</v>
      </c>
      <c r="N31" s="1">
        <f t="shared" si="5"/>
        <v>0</v>
      </c>
      <c r="O31" s="2">
        <f t="shared" si="6"/>
        <v>0</v>
      </c>
    </row>
    <row r="32" spans="1:15" s="24" customFormat="1" ht="42.75" x14ac:dyDescent="0.25">
      <c r="A32" s="32">
        <v>13</v>
      </c>
      <c r="B32" s="73" t="s">
        <v>57</v>
      </c>
      <c r="C32" s="33"/>
      <c r="D32" s="72">
        <v>33</v>
      </c>
      <c r="E32" s="72" t="s">
        <v>65</v>
      </c>
      <c r="F32" s="27"/>
      <c r="G32" s="28">
        <v>0</v>
      </c>
      <c r="H32" s="1">
        <f t="shared" si="0"/>
        <v>0</v>
      </c>
      <c r="I32" s="28">
        <v>0</v>
      </c>
      <c r="J32" s="1">
        <f t="shared" si="1"/>
        <v>0</v>
      </c>
      <c r="K32" s="1">
        <f t="shared" si="2"/>
        <v>0</v>
      </c>
      <c r="L32" s="1">
        <f t="shared" si="3"/>
        <v>0</v>
      </c>
      <c r="M32" s="1">
        <f t="shared" si="4"/>
        <v>0</v>
      </c>
      <c r="N32" s="1">
        <f t="shared" si="5"/>
        <v>0</v>
      </c>
      <c r="O32" s="2">
        <f t="shared" si="6"/>
        <v>0</v>
      </c>
    </row>
    <row r="33" spans="1:15" s="24" customFormat="1" ht="99.75" x14ac:dyDescent="0.25">
      <c r="A33" s="32">
        <v>14</v>
      </c>
      <c r="B33" s="73" t="s">
        <v>58</v>
      </c>
      <c r="C33" s="33"/>
      <c r="D33" s="72">
        <v>8</v>
      </c>
      <c r="E33" s="72" t="s">
        <v>40</v>
      </c>
      <c r="F33" s="27"/>
      <c r="G33" s="28">
        <v>0</v>
      </c>
      <c r="H33" s="1">
        <f t="shared" si="0"/>
        <v>0</v>
      </c>
      <c r="I33" s="28">
        <v>0</v>
      </c>
      <c r="J33" s="1">
        <f t="shared" si="1"/>
        <v>0</v>
      </c>
      <c r="K33" s="1">
        <f t="shared" si="2"/>
        <v>0</v>
      </c>
      <c r="L33" s="1">
        <f t="shared" si="3"/>
        <v>0</v>
      </c>
      <c r="M33" s="1">
        <f t="shared" si="4"/>
        <v>0</v>
      </c>
      <c r="N33" s="1">
        <f t="shared" si="5"/>
        <v>0</v>
      </c>
      <c r="O33" s="2">
        <f t="shared" si="6"/>
        <v>0</v>
      </c>
    </row>
    <row r="34" spans="1:15" s="24" customFormat="1" ht="57" x14ac:dyDescent="0.25">
      <c r="A34" s="32">
        <v>15</v>
      </c>
      <c r="B34" s="73" t="s">
        <v>59</v>
      </c>
      <c r="C34" s="33"/>
      <c r="D34" s="72">
        <v>7</v>
      </c>
      <c r="E34" s="72" t="s">
        <v>40</v>
      </c>
      <c r="F34" s="27"/>
      <c r="G34" s="28">
        <v>0</v>
      </c>
      <c r="H34" s="1">
        <f t="shared" si="0"/>
        <v>0</v>
      </c>
      <c r="I34" s="28">
        <v>0</v>
      </c>
      <c r="J34" s="1">
        <f t="shared" si="1"/>
        <v>0</v>
      </c>
      <c r="K34" s="1">
        <f t="shared" si="2"/>
        <v>0</v>
      </c>
      <c r="L34" s="1">
        <f t="shared" si="3"/>
        <v>0</v>
      </c>
      <c r="M34" s="1">
        <f t="shared" si="4"/>
        <v>0</v>
      </c>
      <c r="N34" s="1">
        <f t="shared" si="5"/>
        <v>0</v>
      </c>
      <c r="O34" s="2">
        <f t="shared" si="6"/>
        <v>0</v>
      </c>
    </row>
    <row r="35" spans="1:15" s="24" customFormat="1" ht="42.75" x14ac:dyDescent="0.25">
      <c r="A35" s="32">
        <v>16</v>
      </c>
      <c r="B35" s="73" t="s">
        <v>60</v>
      </c>
      <c r="C35" s="33"/>
      <c r="D35" s="72">
        <v>200</v>
      </c>
      <c r="E35" s="72" t="s">
        <v>67</v>
      </c>
      <c r="F35" s="27"/>
      <c r="G35" s="28">
        <v>0</v>
      </c>
      <c r="H35" s="1">
        <f t="shared" si="0"/>
        <v>0</v>
      </c>
      <c r="I35" s="28">
        <v>0</v>
      </c>
      <c r="J35" s="1">
        <f t="shared" si="1"/>
        <v>0</v>
      </c>
      <c r="K35" s="1">
        <f t="shared" si="2"/>
        <v>0</v>
      </c>
      <c r="L35" s="1">
        <f t="shared" si="3"/>
        <v>0</v>
      </c>
      <c r="M35" s="1">
        <f t="shared" si="4"/>
        <v>0</v>
      </c>
      <c r="N35" s="1">
        <f t="shared" si="5"/>
        <v>0</v>
      </c>
      <c r="O35" s="2">
        <f t="shared" si="6"/>
        <v>0</v>
      </c>
    </row>
    <row r="36" spans="1:15" s="24" customFormat="1" x14ac:dyDescent="0.25">
      <c r="A36" s="32">
        <v>17</v>
      </c>
      <c r="B36" s="73" t="s">
        <v>61</v>
      </c>
      <c r="C36" s="33"/>
      <c r="D36" s="72">
        <v>10</v>
      </c>
      <c r="E36" s="72" t="s">
        <v>67</v>
      </c>
      <c r="F36" s="27"/>
      <c r="G36" s="28">
        <v>0</v>
      </c>
      <c r="H36" s="1">
        <f t="shared" si="0"/>
        <v>0</v>
      </c>
      <c r="I36" s="28">
        <v>0</v>
      </c>
      <c r="J36" s="1">
        <f t="shared" si="1"/>
        <v>0</v>
      </c>
      <c r="K36" s="1">
        <f t="shared" si="2"/>
        <v>0</v>
      </c>
      <c r="L36" s="1">
        <f t="shared" si="3"/>
        <v>0</v>
      </c>
      <c r="M36" s="1">
        <f t="shared" si="4"/>
        <v>0</v>
      </c>
      <c r="N36" s="1">
        <f t="shared" si="5"/>
        <v>0</v>
      </c>
      <c r="O36" s="2">
        <f t="shared" si="6"/>
        <v>0</v>
      </c>
    </row>
    <row r="37" spans="1:15" s="24" customFormat="1" ht="42.75" x14ac:dyDescent="0.25">
      <c r="A37" s="32">
        <v>18</v>
      </c>
      <c r="B37" s="73" t="s">
        <v>62</v>
      </c>
      <c r="C37" s="33"/>
      <c r="D37" s="72">
        <v>70</v>
      </c>
      <c r="E37" s="72" t="s">
        <v>67</v>
      </c>
      <c r="F37" s="27"/>
      <c r="G37" s="28">
        <v>0</v>
      </c>
      <c r="H37" s="1">
        <f t="shared" si="0"/>
        <v>0</v>
      </c>
      <c r="I37" s="28">
        <v>0</v>
      </c>
      <c r="J37" s="1">
        <f t="shared" si="1"/>
        <v>0</v>
      </c>
      <c r="K37" s="1">
        <f t="shared" si="2"/>
        <v>0</v>
      </c>
      <c r="L37" s="1">
        <f t="shared" si="3"/>
        <v>0</v>
      </c>
      <c r="M37" s="1">
        <f t="shared" si="4"/>
        <v>0</v>
      </c>
      <c r="N37" s="1">
        <f t="shared" si="5"/>
        <v>0</v>
      </c>
      <c r="O37" s="2">
        <f t="shared" si="6"/>
        <v>0</v>
      </c>
    </row>
    <row r="38" spans="1:15" s="24" customFormat="1" ht="42.75" x14ac:dyDescent="0.25">
      <c r="A38" s="32">
        <v>19</v>
      </c>
      <c r="B38" s="73" t="s">
        <v>63</v>
      </c>
      <c r="C38" s="33"/>
      <c r="D38" s="72">
        <v>7</v>
      </c>
      <c r="E38" s="72" t="s">
        <v>65</v>
      </c>
      <c r="F38" s="27"/>
      <c r="G38" s="28">
        <v>0</v>
      </c>
      <c r="H38" s="1">
        <f>+ROUND(F38*G38,0)</f>
        <v>0</v>
      </c>
      <c r="I38" s="28">
        <v>0</v>
      </c>
      <c r="J38" s="1">
        <f>ROUND(F38*I38,0)</f>
        <v>0</v>
      </c>
      <c r="K38" s="1">
        <f>ROUND(F38+H38+J38,0)</f>
        <v>0</v>
      </c>
      <c r="L38" s="1">
        <f>ROUND(F38*D38,0)</f>
        <v>0</v>
      </c>
      <c r="M38" s="1">
        <f>ROUND(L38*G38,0)</f>
        <v>0</v>
      </c>
      <c r="N38" s="1">
        <f>ROUND(L38*I38,0)</f>
        <v>0</v>
      </c>
      <c r="O38" s="2">
        <f>ROUND(L38+N38+M38,0)</f>
        <v>0</v>
      </c>
    </row>
    <row r="39" spans="1:15" s="24" customFormat="1" ht="28.5" customHeight="1" thickBot="1" x14ac:dyDescent="0.25">
      <c r="A39" s="19"/>
      <c r="B39" s="52"/>
      <c r="C39" s="52"/>
      <c r="D39" s="52"/>
      <c r="E39" s="52"/>
      <c r="F39" s="52"/>
      <c r="G39" s="52"/>
      <c r="H39" s="52"/>
      <c r="I39" s="52"/>
      <c r="J39" s="52"/>
      <c r="K39" s="52"/>
      <c r="L39" s="52"/>
      <c r="M39" s="53" t="s">
        <v>35</v>
      </c>
      <c r="N39" s="53"/>
      <c r="O39" s="31">
        <f>SUMIF(G:G,0%,L:L)</f>
        <v>0</v>
      </c>
    </row>
    <row r="40" spans="1:15" s="24" customFormat="1" ht="28.5" customHeight="1" thickBot="1" x14ac:dyDescent="0.25">
      <c r="A40" s="38" t="s">
        <v>24</v>
      </c>
      <c r="B40" s="39"/>
      <c r="C40" s="39"/>
      <c r="D40" s="39"/>
      <c r="E40" s="39"/>
      <c r="F40" s="39"/>
      <c r="G40" s="39"/>
      <c r="H40" s="39"/>
      <c r="I40" s="39"/>
      <c r="J40" s="39"/>
      <c r="K40" s="39"/>
      <c r="L40" s="39"/>
      <c r="M40" s="54" t="s">
        <v>10</v>
      </c>
      <c r="N40" s="54"/>
      <c r="O40" s="4">
        <f>SUMIF(G:G,5%,L:L)</f>
        <v>0</v>
      </c>
    </row>
    <row r="41" spans="1:15" s="24" customFormat="1" ht="28.5" customHeight="1" x14ac:dyDescent="0.2">
      <c r="A41" s="34" t="s">
        <v>44</v>
      </c>
      <c r="B41" s="35"/>
      <c r="C41" s="35"/>
      <c r="D41" s="35"/>
      <c r="E41" s="35"/>
      <c r="F41" s="35"/>
      <c r="G41" s="35"/>
      <c r="H41" s="35"/>
      <c r="I41" s="35"/>
      <c r="J41" s="35"/>
      <c r="K41" s="35"/>
      <c r="L41" s="36"/>
      <c r="M41" s="54" t="s">
        <v>11</v>
      </c>
      <c r="N41" s="54"/>
      <c r="O41" s="4">
        <f>SUMIF(G:G,19%,L:L)</f>
        <v>0</v>
      </c>
    </row>
    <row r="42" spans="1:15" s="24" customFormat="1" ht="28.5" customHeight="1" x14ac:dyDescent="0.2">
      <c r="A42" s="37"/>
      <c r="B42" s="37"/>
      <c r="C42" s="37"/>
      <c r="D42" s="37"/>
      <c r="E42" s="37"/>
      <c r="F42" s="37"/>
      <c r="G42" s="37"/>
      <c r="H42" s="37"/>
      <c r="I42" s="37"/>
      <c r="J42" s="37"/>
      <c r="K42" s="37"/>
      <c r="L42" s="37"/>
      <c r="M42" s="55" t="s">
        <v>7</v>
      </c>
      <c r="N42" s="56"/>
      <c r="O42" s="5">
        <f>SUM(O39:O41)</f>
        <v>0</v>
      </c>
    </row>
    <row r="43" spans="1:15" s="24" customFormat="1" ht="28.5" customHeight="1" x14ac:dyDescent="0.2">
      <c r="A43" s="37"/>
      <c r="B43" s="37"/>
      <c r="C43" s="37"/>
      <c r="D43" s="37"/>
      <c r="E43" s="37"/>
      <c r="F43" s="37"/>
      <c r="G43" s="37"/>
      <c r="H43" s="37"/>
      <c r="I43" s="37"/>
      <c r="J43" s="37"/>
      <c r="K43" s="37"/>
      <c r="L43" s="37"/>
      <c r="M43" s="57" t="s">
        <v>12</v>
      </c>
      <c r="N43" s="58"/>
      <c r="O43" s="6">
        <f>ROUND(O40*5%,0)</f>
        <v>0</v>
      </c>
    </row>
    <row r="44" spans="1:15" s="24" customFormat="1" ht="28.5" customHeight="1" x14ac:dyDescent="0.2">
      <c r="A44" s="37"/>
      <c r="B44" s="37"/>
      <c r="C44" s="37"/>
      <c r="D44" s="37"/>
      <c r="E44" s="37"/>
      <c r="F44" s="37"/>
      <c r="G44" s="37"/>
      <c r="H44" s="37"/>
      <c r="I44" s="37"/>
      <c r="J44" s="37"/>
      <c r="K44" s="37"/>
      <c r="L44" s="37"/>
      <c r="M44" s="57" t="s">
        <v>13</v>
      </c>
      <c r="N44" s="58"/>
      <c r="O44" s="4">
        <f>ROUND(O41*19%,0)</f>
        <v>0</v>
      </c>
    </row>
    <row r="45" spans="1:15" s="24" customFormat="1" ht="28.5" customHeight="1" x14ac:dyDescent="0.2">
      <c r="A45" s="37"/>
      <c r="B45" s="37"/>
      <c r="C45" s="37"/>
      <c r="D45" s="37"/>
      <c r="E45" s="37"/>
      <c r="F45" s="37"/>
      <c r="G45" s="37"/>
      <c r="H45" s="37"/>
      <c r="I45" s="37"/>
      <c r="J45" s="37"/>
      <c r="K45" s="37"/>
      <c r="L45" s="37"/>
      <c r="M45" s="55" t="s">
        <v>14</v>
      </c>
      <c r="N45" s="56"/>
      <c r="O45" s="5">
        <f>SUM(O43:O44)</f>
        <v>0</v>
      </c>
    </row>
    <row r="46" spans="1:15" s="24" customFormat="1" ht="38.25" customHeight="1" x14ac:dyDescent="0.2">
      <c r="A46" s="37"/>
      <c r="B46" s="37"/>
      <c r="C46" s="37"/>
      <c r="D46" s="37"/>
      <c r="E46" s="37"/>
      <c r="F46" s="37"/>
      <c r="G46" s="37"/>
      <c r="H46" s="37"/>
      <c r="I46" s="37"/>
      <c r="J46" s="37"/>
      <c r="K46" s="37"/>
      <c r="L46" s="37"/>
      <c r="M46" s="69" t="s">
        <v>33</v>
      </c>
      <c r="N46" s="70"/>
      <c r="O46" s="4">
        <f>SUMIF(I:I,8%,N:N)</f>
        <v>0</v>
      </c>
    </row>
    <row r="47" spans="1:15" s="24" customFormat="1" ht="43.5" customHeight="1" x14ac:dyDescent="0.2">
      <c r="A47" s="37"/>
      <c r="B47" s="37"/>
      <c r="C47" s="37"/>
      <c r="D47" s="37"/>
      <c r="E47" s="37"/>
      <c r="F47" s="37"/>
      <c r="G47" s="37"/>
      <c r="H47" s="37"/>
      <c r="I47" s="37"/>
      <c r="J47" s="37"/>
      <c r="K47" s="37"/>
      <c r="L47" s="37"/>
      <c r="M47" s="67" t="s">
        <v>32</v>
      </c>
      <c r="N47" s="68"/>
      <c r="O47" s="5">
        <f>SUM(O46)</f>
        <v>0</v>
      </c>
    </row>
    <row r="48" spans="1:15" s="24" customFormat="1" ht="28.5" customHeight="1" x14ac:dyDescent="0.2">
      <c r="A48" s="37"/>
      <c r="B48" s="37"/>
      <c r="C48" s="37"/>
      <c r="D48" s="37"/>
      <c r="E48" s="37"/>
      <c r="F48" s="37"/>
      <c r="G48" s="37"/>
      <c r="H48" s="37"/>
      <c r="I48" s="37"/>
      <c r="J48" s="37"/>
      <c r="K48" s="37"/>
      <c r="L48" s="37"/>
      <c r="M48" s="67" t="s">
        <v>15</v>
      </c>
      <c r="N48" s="68"/>
      <c r="O48" s="5">
        <f>+O42+O45+O47</f>
        <v>0</v>
      </c>
    </row>
    <row r="51" spans="1:3" ht="28.5" customHeight="1" x14ac:dyDescent="0.25">
      <c r="B51" s="30"/>
      <c r="C51" s="30"/>
    </row>
    <row r="52" spans="1:3" ht="28.5" customHeight="1" x14ac:dyDescent="0.25">
      <c r="B52" s="50"/>
      <c r="C52" s="50"/>
    </row>
    <row r="53" spans="1:3" ht="28.5" customHeight="1" thickBot="1" x14ac:dyDescent="0.3">
      <c r="B53" s="51"/>
      <c r="C53" s="51"/>
    </row>
    <row r="54" spans="1:3" ht="28.5" customHeight="1" x14ac:dyDescent="0.25">
      <c r="B54" s="41" t="s">
        <v>20</v>
      </c>
      <c r="C54" s="41"/>
    </row>
    <row r="56" spans="1:3" ht="28.5" customHeight="1" x14ac:dyDescent="0.25">
      <c r="A56" s="25" t="s">
        <v>41</v>
      </c>
    </row>
  </sheetData>
  <sheetProtection algorithmName="SHA-512" hashValue="0bMiF2J2DW/1sZE+na1GztNpX/ujXoezvmVgyHcKgpbICUhR6/5skVtcndkRU7c2L8Xop2gbFrZmK295YjIc3g==" saltValue="tP7A/Watybe1YW3SN3viGw==" spinCount="100000" sheet="1" selectLockedCells="1"/>
  <mergeCells count="30">
    <mergeCell ref="M45:N45"/>
    <mergeCell ref="M48:N48"/>
    <mergeCell ref="M46:N46"/>
    <mergeCell ref="M47:N47"/>
    <mergeCell ref="N2:O2"/>
    <mergeCell ref="N3:O3"/>
    <mergeCell ref="N4:O4"/>
    <mergeCell ref="N5:O5"/>
    <mergeCell ref="A2:A5"/>
    <mergeCell ref="D12:G12"/>
    <mergeCell ref="A12:B16"/>
    <mergeCell ref="B2:M2"/>
    <mergeCell ref="B3:M3"/>
    <mergeCell ref="B4:M5"/>
    <mergeCell ref="A41:L48"/>
    <mergeCell ref="A40:L40"/>
    <mergeCell ref="A10:B10"/>
    <mergeCell ref="B54:C54"/>
    <mergeCell ref="D14:G14"/>
    <mergeCell ref="D16:G16"/>
    <mergeCell ref="F10:G10"/>
    <mergeCell ref="L10:N10"/>
    <mergeCell ref="B52:C53"/>
    <mergeCell ref="B39:L39"/>
    <mergeCell ref="M39:N39"/>
    <mergeCell ref="M40:N40"/>
    <mergeCell ref="M41:N41"/>
    <mergeCell ref="M42:N42"/>
    <mergeCell ref="M43:N43"/>
    <mergeCell ref="M44:N44"/>
  </mergeCells>
  <dataValidations count="1">
    <dataValidation type="whole" allowBlank="1" showInputMessage="1" showErrorMessage="1" sqref="F20:F38" xr:uid="{00000000-0002-0000-0000-000000000000}">
      <formula1>0</formula1>
      <formula2>1000000000000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781D9C8-C08D-493E-9A40-710CC6EADE13}">
          <x14:formula1>
            <xm:f>Hoja2!$D$7:$D$9</xm:f>
          </x14:formula1>
          <xm:sqref>G20:G38</xm:sqref>
        </x14:dataValidation>
        <x14:dataValidation type="list" allowBlank="1" showInputMessage="1" showErrorMessage="1" xr:uid="{024CA7E4-5EA8-446B-A275-F237E1BAE20C}">
          <x14:formula1>
            <xm:f>Hoja2!$F$7:$F$8</xm:f>
          </x14:formula1>
          <xm:sqref>I20:I38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2022-11-16T19:20:28Z</dcterms:modified>
</cp:coreProperties>
</file>