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mailunicundiedu-my.sharepoint.com/personal/apmora_ucundinamarca_edu_co/Documents/2022/F-CD-307 ACTIVIDAD CULTURAL PARA LA FAMILIA- TH/PUBLICACIÓN/"/>
    </mc:Choice>
  </mc:AlternateContent>
  <xr:revisionPtr revIDLastSave="263" documentId="8_{A2FB0E5F-75CD-42D5-841B-588E7552C16D}" xr6:coauthVersionLast="47" xr6:coauthVersionMax="47" xr10:uidLastSave="{50B5B2F8-9FDB-4B67-9CE9-DA25546C7DE4}"/>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4" i="1" l="1"/>
  <c r="J24" i="1"/>
  <c r="H24" i="1"/>
  <c r="L23" i="1"/>
  <c r="N23" i="1" s="1"/>
  <c r="J23" i="1"/>
  <c r="H23" i="1"/>
  <c r="K23" i="1" s="1"/>
  <c r="L22" i="1"/>
  <c r="J22" i="1"/>
  <c r="H22" i="1"/>
  <c r="K22" i="1" s="1"/>
  <c r="L21" i="1"/>
  <c r="J21" i="1"/>
  <c r="H21" i="1"/>
  <c r="K21" i="1" s="1"/>
  <c r="L25" i="1"/>
  <c r="J25" i="1"/>
  <c r="H25" i="1"/>
  <c r="H20" i="1"/>
  <c r="J20" i="1"/>
  <c r="L20" i="1"/>
  <c r="M20" i="1" s="1"/>
  <c r="O27" i="1"/>
  <c r="O30" i="1" s="1"/>
  <c r="K24" i="1" l="1"/>
  <c r="M24" i="1"/>
  <c r="N24" i="1"/>
  <c r="M23" i="1"/>
  <c r="O23" i="1" s="1"/>
  <c r="N22" i="1"/>
  <c r="M22" i="1"/>
  <c r="M21" i="1"/>
  <c r="N21" i="1"/>
  <c r="O21" i="1" s="1"/>
  <c r="K25" i="1"/>
  <c r="M25" i="1"/>
  <c r="N25" i="1"/>
  <c r="N20" i="1"/>
  <c r="O20" i="1" s="1"/>
  <c r="K20" i="1"/>
  <c r="O33" i="1"/>
  <c r="O26" i="1"/>
  <c r="O24" i="1" l="1"/>
  <c r="O22" i="1"/>
  <c r="O25" i="1"/>
  <c r="O34" i="1"/>
  <c r="O28" i="1" l="1"/>
  <c r="O31" i="1" l="1"/>
  <c r="O32" i="1" s="1"/>
  <c r="O29" i="1"/>
  <c r="O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<sst xmlns="http://schemas.openxmlformats.org/spreadsheetml/2006/main" count="57" uniqueCount="51">
  <si>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</si>
  <si>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</si>
  <si>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</si>
  <si>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</si>
  <si>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</si>
  <si>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</si>
  <si>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</si>
  <si>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</si>
  <si>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</si>
  <si>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</si>
  <si>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</si>
  <si>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</si>
  <si>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</si>
  <si>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</si>
  <si>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</si>
  <si>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</si>
  <si>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</si>
  <si>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</si>
  <si>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</si>
  <si>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</si>
  <si>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</si>
  <si>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</si>
  <si>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</si>
  <si>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</si>
  <si>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</si>
  <si>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</si>
  <si>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</si>
  <si>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</si>
  <si>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</si>
  <si>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</si>
  <si>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</si>
  <si>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</si>
  <si>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</si>
  <si>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</si>
  <si>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</si>
  <si>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</si>
  <si>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</si>
  <si>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</si>
  <si>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</si>
  <si>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</si>
  <si>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</si>
  <si>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</si>
  <si>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</si>
  <si>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Almuerzos (Lomo de cerdo al horno 180 gr, arroz con ajonjolí, papa gratinada, ensalada con frutas y bebida  -jugo natural o gasesosa 350 ml- ) para Actividades Culturales distribuidos así:
Bogotá (10 almuerzos)
Facatativá (50 almuerzo)
Girardot (50 almuerzos)
Ubaté (50 almuerzos)
Zipaquirá (30 almuerzos)
Chía (30 almuerzos)
Soacha (30 almuerzos)
Fusagasugá (300 almuerzos)</t>
  </si>
  <si>
    <t xml:space="preserve">CANTIDAD
 </t>
  </si>
  <si>
    <t>Mesas para 10 personas con respectivas sillas para Actividades Culturales distribuidas así:
Bogotá (1 mesa para 10 personas)
Facatativá (5 mesas para 10 personas)
Girardot (5 mesas para 10 personas)
Ubaté (5 mesas para 10 personas)
Zipaquirá (3 mesas para 10 personas)
Chía (3 mesas para 10 personas)
Soacha (3 mesas para 10 personas)
Fusagasugá (30 mesas para 10 personas)
Incluye menaje.</t>
  </si>
  <si>
    <t>Tarima mediana con carpa 4x4 para Actividad Cultural en Fusagasugá.</t>
  </si>
  <si>
    <r>
      <t xml:space="preserve">Presentación Artística para Actividades Culturales en cada uno
de los siguientes sitios:
Bogotá
Facatativá
Girardot
Ubaté
Zipaquirá
Chía
Soacha
Fusagasugá
</t>
    </r>
    <r>
      <rPr>
        <b/>
        <sz val="10"/>
        <color theme="1"/>
        <rFont val="Arial"/>
        <family val="2"/>
      </rPr>
      <t>Incluye:</t>
    </r>
    <r>
      <rPr>
        <sz val="10"/>
        <color theme="1"/>
        <rFont val="Arial"/>
        <family val="2"/>
      </rPr>
      <t xml:space="preserve">
Presentador y/o Animador (2 horas).
Grupo musical de tres personas (2 horas).
Sonido dos cabinas, una consola, microfonía y luces.</t>
    </r>
  </si>
  <si>
    <r>
      <t xml:space="preserve">Presentación Artística para Actividad Día de la Familia en cada uno de los siguientes sitios:
Bogotá 
Facatativá
Girardot
Ubaté
Zipaquirá 
Chía 
Soacha
Fusagasugá.
</t>
    </r>
    <r>
      <rPr>
        <b/>
        <sz val="10"/>
        <color theme="1"/>
        <rFont val="Arial"/>
        <family val="2"/>
      </rPr>
      <t>Incluye:</t>
    </r>
    <r>
      <rPr>
        <sz val="10"/>
        <color theme="1"/>
        <rFont val="Arial"/>
        <family val="2"/>
      </rPr>
      <t xml:space="preserve">
Grupo musical de tres personas (2 horas).
Sonido dos cabinas, una consola, microfonía y luces.</t>
    </r>
  </si>
  <si>
    <t>Refrigerio para Actividades de Día de la Familia (Pastel gloria o croissant, fruta, jugo de caja o gaseosa 350 ml)  distribuidos así:
Bogotá (30 refrigerios)
Facatativá (150 refrigerios)
Girardot (150 refrigerios)
Ubaté (150 refrigerios)
Zipaquirá (90 refrigerios)
Chía (90 refrigerios)
Soacha (90 refrigerios)
Fusagasugá (600 refrigerios)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</si>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</sst>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Alignment="1">
      <alignment horizontal="center" vertical="center" wrapText="1"/>
    </xf>
    <xf numFmtId="0" fontId="1" fillId="2" borderId="0" xfId="0" applyFont="1" applyFill="1"/>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tabSelected="1" zoomScale="70" zoomScaleNormal="70" zoomScaleSheetLayoutView="70" zoomScalePageLayoutView="55" workbookViewId="0">
      <selection activeCell="B39" sqref="B39:C4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36</v>
      </c>
      <c r="O2" s="42"/>
    </row>
    <row r="3" spans="1:15" ht="15.75" customHeight="1" x14ac:dyDescent="0.25">
      <c r="A3" s="43"/>
      <c r="B3" s="53" t="s">
        <v>1</v>
      </c>
      <c r="C3" s="53"/>
      <c r="D3" s="53"/>
      <c r="E3" s="53"/>
      <c r="F3" s="53"/>
      <c r="G3" s="53"/>
      <c r="H3" s="53"/>
      <c r="I3" s="53"/>
      <c r="J3" s="53"/>
      <c r="K3" s="53"/>
      <c r="L3" s="53"/>
      <c r="M3" s="53"/>
      <c r="N3" s="42" t="s">
        <v>39</v>
      </c>
      <c r="O3" s="42"/>
    </row>
    <row r="4" spans="1:15" ht="16.5" customHeight="1" x14ac:dyDescent="0.25">
      <c r="A4" s="43"/>
      <c r="B4" s="53" t="s">
        <v>35</v>
      </c>
      <c r="C4" s="53"/>
      <c r="D4" s="53"/>
      <c r="E4" s="53"/>
      <c r="F4" s="53"/>
      <c r="G4" s="53"/>
      <c r="H4" s="53"/>
      <c r="I4" s="53"/>
      <c r="J4" s="53"/>
      <c r="K4" s="53"/>
      <c r="L4" s="53"/>
      <c r="M4" s="53"/>
      <c r="N4" s="42" t="s">
        <v>40</v>
      </c>
      <c r="O4" s="42"/>
    </row>
    <row r="5" spans="1:15" ht="15" customHeight="1" x14ac:dyDescent="0.25">
      <c r="A5" s="43"/>
      <c r="B5" s="53"/>
      <c r="C5" s="53"/>
      <c r="D5" s="53"/>
      <c r="E5" s="53"/>
      <c r="F5" s="53"/>
      <c r="G5" s="53"/>
      <c r="H5" s="53"/>
      <c r="I5" s="53"/>
      <c r="J5" s="53"/>
      <c r="K5" s="53"/>
      <c r="L5" s="53"/>
      <c r="M5" s="53"/>
      <c r="N5" s="42" t="s">
        <v>37</v>
      </c>
      <c r="O5" s="42"/>
    </row>
    <row r="7" spans="1:15" x14ac:dyDescent="0.25">
      <c r="A7" s="11" t="s">
        <v>38</v>
      </c>
    </row>
    <row r="8" spans="1:15" x14ac:dyDescent="0.25">
      <c r="A8" s="11"/>
    </row>
    <row r="9" spans="1:15" x14ac:dyDescent="0.25">
      <c r="A9" s="12" t="s">
        <v>28</v>
      </c>
    </row>
    <row r="10" spans="1:15" ht="25.5" customHeight="1" x14ac:dyDescent="0.25">
      <c r="A10" s="60" t="s">
        <v>27</v>
      </c>
      <c r="B10" s="60"/>
      <c r="C10" s="13"/>
      <c r="E10" s="14" t="s">
        <v>20</v>
      </c>
      <c r="F10" s="62"/>
      <c r="G10" s="63"/>
      <c r="K10" s="15" t="s">
        <v>15</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25</v>
      </c>
      <c r="B12" s="48"/>
      <c r="C12" s="19"/>
      <c r="D12" s="44" t="s">
        <v>16</v>
      </c>
      <c r="E12" s="45"/>
      <c r="F12" s="45"/>
      <c r="G12" s="46"/>
      <c r="H12" s="7"/>
      <c r="I12" s="34"/>
      <c r="J12" s="34"/>
      <c r="K12" s="17"/>
    </row>
    <row r="13" spans="1:15" ht="15.75" thickBot="1" x14ac:dyDescent="0.3">
      <c r="A13" s="49"/>
      <c r="B13" s="50"/>
      <c r="C13" s="19"/>
      <c r="D13" s="18"/>
      <c r="E13" s="16"/>
      <c r="F13" s="16"/>
      <c r="G13" s="16"/>
      <c r="K13" s="17"/>
    </row>
    <row r="14" spans="1:15" ht="30" customHeight="1" thickBot="1" x14ac:dyDescent="0.3">
      <c r="A14" s="49"/>
      <c r="B14" s="50"/>
      <c r="C14" s="19"/>
      <c r="D14" s="44" t="s">
        <v>17</v>
      </c>
      <c r="E14" s="45"/>
      <c r="F14" s="45"/>
      <c r="G14" s="46"/>
      <c r="H14" s="7"/>
      <c r="I14" s="34"/>
      <c r="J14" s="34"/>
      <c r="K14" s="17"/>
    </row>
    <row r="15" spans="1:15" ht="18.75" customHeight="1" thickBot="1" x14ac:dyDescent="0.3">
      <c r="A15" s="49"/>
      <c r="B15" s="50"/>
      <c r="C15" s="19"/>
      <c r="E15" s="16"/>
      <c r="F15" s="16"/>
      <c r="G15" s="16"/>
      <c r="K15" s="17"/>
    </row>
    <row r="16" spans="1:15" ht="24" customHeight="1" thickBot="1" x14ac:dyDescent="0.3">
      <c r="A16" s="51"/>
      <c r="B16" s="52"/>
      <c r="C16" s="19"/>
      <c r="D16" s="44" t="s">
        <v>21</v>
      </c>
      <c r="E16" s="45"/>
      <c r="F16" s="45"/>
      <c r="G16" s="46"/>
      <c r="H16" s="7"/>
      <c r="I16" s="34"/>
      <c r="J16" s="34"/>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26</v>
      </c>
      <c r="B19" s="20" t="s">
        <v>2</v>
      </c>
      <c r="C19" s="20" t="s">
        <v>18</v>
      </c>
      <c r="D19" s="20" t="s">
        <v>44</v>
      </c>
      <c r="E19" s="20" t="s">
        <v>22</v>
      </c>
      <c r="F19" s="21" t="s">
        <v>3</v>
      </c>
      <c r="G19" s="21" t="s">
        <v>24</v>
      </c>
      <c r="H19" s="21" t="s">
        <v>4</v>
      </c>
      <c r="I19" s="21" t="s">
        <v>30</v>
      </c>
      <c r="J19" s="21" t="s">
        <v>33</v>
      </c>
      <c r="K19" s="21" t="s">
        <v>5</v>
      </c>
      <c r="L19" s="21" t="s">
        <v>6</v>
      </c>
      <c r="M19" s="21" t="s">
        <v>7</v>
      </c>
      <c r="N19" s="21" t="s">
        <v>29</v>
      </c>
      <c r="O19" s="21" t="s">
        <v>8</v>
      </c>
    </row>
    <row r="20" spans="1:15" s="22" customFormat="1" ht="222.75" customHeight="1" x14ac:dyDescent="0.25">
      <c r="A20" s="29">
        <v>1</v>
      </c>
      <c r="B20" s="23" t="s">
        <v>47</v>
      </c>
      <c r="C20" s="30"/>
      <c r="D20" s="24">
        <v>8</v>
      </c>
      <c r="E20" s="31" t="s">
        <v>50</v>
      </c>
      <c r="F20" s="32"/>
      <c r="G20" s="27">
        <v>0</v>
      </c>
      <c r="H20" s="1">
        <f t="shared" ref="H20:H25" si="0">+ROUND(F20*G20,0)</f>
        <v>0</v>
      </c>
      <c r="I20" s="27">
        <v>0</v>
      </c>
      <c r="J20" s="1">
        <f t="shared" ref="J20:J25" si="1">ROUND(F20*I20,0)</f>
        <v>0</v>
      </c>
      <c r="K20" s="1">
        <f t="shared" ref="K20:K25" si="2">ROUND(F20+H20+J20,0)</f>
        <v>0</v>
      </c>
      <c r="L20" s="1">
        <f t="shared" ref="L20:L25" si="3">ROUND(F20*D20,0)</f>
        <v>0</v>
      </c>
      <c r="M20" s="1">
        <f t="shared" ref="M20:M25" si="4">ROUND(L20*G20,0)</f>
        <v>0</v>
      </c>
      <c r="N20" s="1">
        <f t="shared" ref="N20:N25" si="5">ROUND(L20*I20,0)</f>
        <v>0</v>
      </c>
      <c r="O20" s="2">
        <f t="shared" ref="O20:O25" si="6">ROUND(L20+N20+M20,0)</f>
        <v>0</v>
      </c>
    </row>
    <row r="21" spans="1:15" s="22" customFormat="1" ht="173.25" customHeight="1" x14ac:dyDescent="0.25">
      <c r="A21" s="29">
        <v>2</v>
      </c>
      <c r="B21" s="23" t="s">
        <v>43</v>
      </c>
      <c r="C21" s="30"/>
      <c r="D21" s="24">
        <v>550</v>
      </c>
      <c r="E21" s="31" t="s">
        <v>50</v>
      </c>
      <c r="F21" s="32"/>
      <c r="G21" s="27">
        <v>0</v>
      </c>
      <c r="H21" s="1">
        <f t="shared" ref="H21:H24" si="7">+ROUND(F21*G21,0)</f>
        <v>0</v>
      </c>
      <c r="I21" s="27">
        <v>0</v>
      </c>
      <c r="J21" s="1">
        <f t="shared" ref="J21:J24" si="8">ROUND(F21*I21,0)</f>
        <v>0</v>
      </c>
      <c r="K21" s="1">
        <f t="shared" ref="K21:K24" si="9">ROUND(F21+H21+J21,0)</f>
        <v>0</v>
      </c>
      <c r="L21" s="1">
        <f t="shared" ref="L21:L24" si="10">ROUND(F21*D21,0)</f>
        <v>0</v>
      </c>
      <c r="M21" s="1">
        <f t="shared" ref="M21:M24" si="11">ROUND(L21*G21,0)</f>
        <v>0</v>
      </c>
      <c r="N21" s="1">
        <f t="shared" ref="N21:N24" si="12">ROUND(L21*I21,0)</f>
        <v>0</v>
      </c>
      <c r="O21" s="2">
        <f t="shared" ref="O21:O24" si="13">ROUND(L21+N21+M21,0)</f>
        <v>0</v>
      </c>
    </row>
    <row r="22" spans="1:15" s="22" customFormat="1" ht="180.75" customHeight="1" x14ac:dyDescent="0.25">
      <c r="A22" s="29">
        <v>3</v>
      </c>
      <c r="B22" s="23" t="s">
        <v>45</v>
      </c>
      <c r="C22" s="30"/>
      <c r="D22" s="24">
        <v>55</v>
      </c>
      <c r="E22" s="31" t="s">
        <v>50</v>
      </c>
      <c r="F22" s="32"/>
      <c r="G22" s="27">
        <v>0</v>
      </c>
      <c r="H22" s="1">
        <f t="shared" si="7"/>
        <v>0</v>
      </c>
      <c r="I22" s="27">
        <v>0</v>
      </c>
      <c r="J22" s="1">
        <f t="shared" si="8"/>
        <v>0</v>
      </c>
      <c r="K22" s="1">
        <f t="shared" si="9"/>
        <v>0</v>
      </c>
      <c r="L22" s="1">
        <f t="shared" si="10"/>
        <v>0</v>
      </c>
      <c r="M22" s="1">
        <f t="shared" si="11"/>
        <v>0</v>
      </c>
      <c r="N22" s="1">
        <f t="shared" si="12"/>
        <v>0</v>
      </c>
      <c r="O22" s="2">
        <f t="shared" si="13"/>
        <v>0</v>
      </c>
    </row>
    <row r="23" spans="1:15" s="22" customFormat="1" ht="44.25" customHeight="1" x14ac:dyDescent="0.25">
      <c r="A23" s="29">
        <v>4</v>
      </c>
      <c r="B23" s="23" t="s">
        <v>46</v>
      </c>
      <c r="C23" s="30"/>
      <c r="D23" s="24">
        <v>1</v>
      </c>
      <c r="E23" s="31" t="s">
        <v>50</v>
      </c>
      <c r="F23" s="32"/>
      <c r="G23" s="27">
        <v>0</v>
      </c>
      <c r="H23" s="1">
        <f t="shared" si="7"/>
        <v>0</v>
      </c>
      <c r="I23" s="27">
        <v>0</v>
      </c>
      <c r="J23" s="1">
        <f t="shared" si="8"/>
        <v>0</v>
      </c>
      <c r="K23" s="1">
        <f t="shared" si="9"/>
        <v>0</v>
      </c>
      <c r="L23" s="1">
        <f t="shared" si="10"/>
        <v>0</v>
      </c>
      <c r="M23" s="1">
        <f t="shared" si="11"/>
        <v>0</v>
      </c>
      <c r="N23" s="1">
        <f t="shared" si="12"/>
        <v>0</v>
      </c>
      <c r="O23" s="2">
        <f t="shared" si="13"/>
        <v>0</v>
      </c>
    </row>
    <row r="24" spans="1:15" s="22" customFormat="1" ht="215.25" customHeight="1" x14ac:dyDescent="0.25">
      <c r="A24" s="29">
        <v>5</v>
      </c>
      <c r="B24" s="23" t="s">
        <v>48</v>
      </c>
      <c r="C24" s="30"/>
      <c r="D24" s="24">
        <v>8</v>
      </c>
      <c r="E24" s="31" t="s">
        <v>50</v>
      </c>
      <c r="F24" s="32"/>
      <c r="G24" s="27">
        <v>0</v>
      </c>
      <c r="H24" s="1">
        <f t="shared" si="7"/>
        <v>0</v>
      </c>
      <c r="I24" s="27">
        <v>0</v>
      </c>
      <c r="J24" s="1">
        <f t="shared" si="8"/>
        <v>0</v>
      </c>
      <c r="K24" s="1">
        <f t="shared" si="9"/>
        <v>0</v>
      </c>
      <c r="L24" s="1">
        <f t="shared" si="10"/>
        <v>0</v>
      </c>
      <c r="M24" s="1">
        <f t="shared" si="11"/>
        <v>0</v>
      </c>
      <c r="N24" s="1">
        <f t="shared" si="12"/>
        <v>0</v>
      </c>
      <c r="O24" s="2">
        <f t="shared" si="13"/>
        <v>0</v>
      </c>
    </row>
    <row r="25" spans="1:15" s="22" customFormat="1" ht="167.25" customHeight="1" x14ac:dyDescent="0.25">
      <c r="A25" s="29">
        <v>6</v>
      </c>
      <c r="B25" s="23" t="s">
        <v>49</v>
      </c>
      <c r="C25" s="30"/>
      <c r="D25" s="24">
        <v>1350</v>
      </c>
      <c r="E25" s="31" t="s">
        <v>50</v>
      </c>
      <c r="F25" s="32"/>
      <c r="G25" s="27">
        <v>0</v>
      </c>
      <c r="H25" s="1">
        <f t="shared" si="0"/>
        <v>0</v>
      </c>
      <c r="I25" s="27">
        <v>0</v>
      </c>
      <c r="J25" s="1">
        <f t="shared" si="1"/>
        <v>0</v>
      </c>
      <c r="K25" s="1">
        <f t="shared" si="2"/>
        <v>0</v>
      </c>
      <c r="L25" s="1">
        <f t="shared" si="3"/>
        <v>0</v>
      </c>
      <c r="M25" s="1">
        <f t="shared" si="4"/>
        <v>0</v>
      </c>
      <c r="N25" s="1">
        <f t="shared" si="5"/>
        <v>0</v>
      </c>
      <c r="O25" s="2">
        <f t="shared" si="6"/>
        <v>0</v>
      </c>
    </row>
    <row r="26" spans="1:15" s="22" customFormat="1" ht="42" customHeight="1" thickBot="1" x14ac:dyDescent="0.25">
      <c r="A26" s="19"/>
      <c r="B26" s="69"/>
      <c r="C26" s="69"/>
      <c r="D26" s="69"/>
      <c r="E26" s="69"/>
      <c r="F26" s="69"/>
      <c r="G26" s="69"/>
      <c r="H26" s="69"/>
      <c r="I26" s="69"/>
      <c r="J26" s="69"/>
      <c r="K26" s="69"/>
      <c r="L26" s="69"/>
      <c r="M26" s="70" t="s">
        <v>34</v>
      </c>
      <c r="N26" s="70"/>
      <c r="O26" s="28">
        <f>SUMIF(G:G,0%,L:L)</f>
        <v>0</v>
      </c>
    </row>
    <row r="27" spans="1:15" s="22" customFormat="1" ht="39" customHeight="1" thickBot="1" x14ac:dyDescent="0.25">
      <c r="A27" s="58" t="s">
        <v>23</v>
      </c>
      <c r="B27" s="59"/>
      <c r="C27" s="59"/>
      <c r="D27" s="59"/>
      <c r="E27" s="59"/>
      <c r="F27" s="59"/>
      <c r="G27" s="59"/>
      <c r="H27" s="59"/>
      <c r="I27" s="59"/>
      <c r="J27" s="59"/>
      <c r="K27" s="59"/>
      <c r="L27" s="59"/>
      <c r="M27" s="71" t="s">
        <v>9</v>
      </c>
      <c r="N27" s="71"/>
      <c r="O27" s="4">
        <f>SUMIF(G:G,5%,L:L)</f>
        <v>0</v>
      </c>
    </row>
    <row r="28" spans="1:15" s="22" customFormat="1" ht="30" customHeight="1" x14ac:dyDescent="0.2">
      <c r="A28" s="54" t="s">
        <v>41</v>
      </c>
      <c r="B28" s="55"/>
      <c r="C28" s="55"/>
      <c r="D28" s="55"/>
      <c r="E28" s="55"/>
      <c r="F28" s="55"/>
      <c r="G28" s="55"/>
      <c r="H28" s="55"/>
      <c r="I28" s="55"/>
      <c r="J28" s="55"/>
      <c r="K28" s="55"/>
      <c r="L28" s="56"/>
      <c r="M28" s="71" t="s">
        <v>10</v>
      </c>
      <c r="N28" s="71"/>
      <c r="O28" s="4">
        <f>SUMIF(G:G,19%,L:L)</f>
        <v>0</v>
      </c>
    </row>
    <row r="29" spans="1:15" s="22" customFormat="1" ht="30" customHeight="1" x14ac:dyDescent="0.2">
      <c r="A29" s="57"/>
      <c r="B29" s="57"/>
      <c r="C29" s="57"/>
      <c r="D29" s="57"/>
      <c r="E29" s="57"/>
      <c r="F29" s="57"/>
      <c r="G29" s="57"/>
      <c r="H29" s="57"/>
      <c r="I29" s="57"/>
      <c r="J29" s="57"/>
      <c r="K29" s="57"/>
      <c r="L29" s="57"/>
      <c r="M29" s="36" t="s">
        <v>6</v>
      </c>
      <c r="N29" s="37"/>
      <c r="O29" s="5">
        <f>SUM(O26:O28)</f>
        <v>0</v>
      </c>
    </row>
    <row r="30" spans="1:15" s="22" customFormat="1" ht="30" customHeight="1" x14ac:dyDescent="0.2">
      <c r="A30" s="57"/>
      <c r="B30" s="57"/>
      <c r="C30" s="57"/>
      <c r="D30" s="57"/>
      <c r="E30" s="57"/>
      <c r="F30" s="57"/>
      <c r="G30" s="57"/>
      <c r="H30" s="57"/>
      <c r="I30" s="57"/>
      <c r="J30" s="57"/>
      <c r="K30" s="57"/>
      <c r="L30" s="57"/>
      <c r="M30" s="72" t="s">
        <v>11</v>
      </c>
      <c r="N30" s="73"/>
      <c r="O30" s="6">
        <f>ROUND(O27*5%,0)</f>
        <v>0</v>
      </c>
    </row>
    <row r="31" spans="1:15" s="22" customFormat="1" ht="30" customHeight="1" x14ac:dyDescent="0.2">
      <c r="A31" s="57"/>
      <c r="B31" s="57"/>
      <c r="C31" s="57"/>
      <c r="D31" s="57"/>
      <c r="E31" s="57"/>
      <c r="F31" s="57"/>
      <c r="G31" s="57"/>
      <c r="H31" s="57"/>
      <c r="I31" s="57"/>
      <c r="J31" s="57"/>
      <c r="K31" s="57"/>
      <c r="L31" s="57"/>
      <c r="M31" s="72" t="s">
        <v>12</v>
      </c>
      <c r="N31" s="73"/>
      <c r="O31" s="4">
        <f>ROUND(O28*19%,0)</f>
        <v>0</v>
      </c>
    </row>
    <row r="32" spans="1:15" s="22" customFormat="1" ht="30" customHeight="1" x14ac:dyDescent="0.2">
      <c r="A32" s="57"/>
      <c r="B32" s="57"/>
      <c r="C32" s="57"/>
      <c r="D32" s="57"/>
      <c r="E32" s="57"/>
      <c r="F32" s="57"/>
      <c r="G32" s="57"/>
      <c r="H32" s="57"/>
      <c r="I32" s="57"/>
      <c r="J32" s="57"/>
      <c r="K32" s="57"/>
      <c r="L32" s="57"/>
      <c r="M32" s="36" t="s">
        <v>13</v>
      </c>
      <c r="N32" s="37"/>
      <c r="O32" s="5">
        <f>SUM(O30:O31)</f>
        <v>0</v>
      </c>
    </row>
    <row r="33" spans="1:15" s="22" customFormat="1" ht="30" customHeight="1" x14ac:dyDescent="0.2">
      <c r="A33" s="57"/>
      <c r="B33" s="57"/>
      <c r="C33" s="57"/>
      <c r="D33" s="57"/>
      <c r="E33" s="57"/>
      <c r="F33" s="57"/>
      <c r="G33" s="57"/>
      <c r="H33" s="57"/>
      <c r="I33" s="57"/>
      <c r="J33" s="57"/>
      <c r="K33" s="57"/>
      <c r="L33" s="57"/>
      <c r="M33" s="40" t="s">
        <v>32</v>
      </c>
      <c r="N33" s="41"/>
      <c r="O33" s="4">
        <f>SUMIF(I:I,8%,N:N)</f>
        <v>0</v>
      </c>
    </row>
    <row r="34" spans="1:15" s="22" customFormat="1" ht="37.5" customHeight="1" x14ac:dyDescent="0.2">
      <c r="A34" s="57"/>
      <c r="B34" s="57"/>
      <c r="C34" s="57"/>
      <c r="D34" s="57"/>
      <c r="E34" s="57"/>
      <c r="F34" s="57"/>
      <c r="G34" s="57"/>
      <c r="H34" s="57"/>
      <c r="I34" s="57"/>
      <c r="J34" s="57"/>
      <c r="K34" s="57"/>
      <c r="L34" s="57"/>
      <c r="M34" s="38" t="s">
        <v>31</v>
      </c>
      <c r="N34" s="39"/>
      <c r="O34" s="5">
        <f>SUM(O33)</f>
        <v>0</v>
      </c>
    </row>
    <row r="35" spans="1:15" s="22" customFormat="1" ht="44.25" customHeight="1" x14ac:dyDescent="0.2">
      <c r="A35" s="57"/>
      <c r="B35" s="57"/>
      <c r="C35" s="57"/>
      <c r="D35" s="57"/>
      <c r="E35" s="57"/>
      <c r="F35" s="57"/>
      <c r="G35" s="57"/>
      <c r="H35" s="57"/>
      <c r="I35" s="57"/>
      <c r="J35" s="57"/>
      <c r="K35" s="57"/>
      <c r="L35" s="57"/>
      <c r="M35" s="38" t="s">
        <v>14</v>
      </c>
      <c r="N35" s="39"/>
      <c r="O35" s="5">
        <f>+O29+O32+O34</f>
        <v>0</v>
      </c>
    </row>
    <row r="38" spans="1:15" x14ac:dyDescent="0.25">
      <c r="B38" s="35"/>
      <c r="C38" s="35"/>
    </row>
    <row r="39" spans="1:15" x14ac:dyDescent="0.25">
      <c r="B39" s="67"/>
      <c r="C39" s="67"/>
    </row>
    <row r="40" spans="1:15" ht="15.75" thickBot="1" x14ac:dyDescent="0.3">
      <c r="B40" s="68"/>
      <c r="C40" s="68"/>
    </row>
    <row r="41" spans="1:15" x14ac:dyDescent="0.25">
      <c r="B41" s="61" t="s">
        <v>19</v>
      </c>
      <c r="C41" s="61"/>
    </row>
    <row r="43" spans="1:15" x14ac:dyDescent="0.25">
      <c r="A43" s="25" t="s">
        <v>42</v>
      </c>
    </row>
    <row r="44" spans="1:15" x14ac:dyDescent="0.25">
      <c r="I44" s="33"/>
    </row>
  </sheetData>
  <sheetProtection algorithmName="SHA-512" hashValue="E43oqKf2MIyUoPYvJ8X+piGGW/xQmWNtrchWgGdDrHbrdVSX4qwpel0+Aa+mt7KNga1aw4Uq/COhqNhQ47RqDw==" saltValue="6LFqnF2sDuzkLR/BQvmOWQ==" spinCount="100000" sheet="1" scenarios="1" selectLockedCells="1"/>
  <mergeCells count="30">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 ref="A2:A5"/>
    <mergeCell ref="D12:G12"/>
    <mergeCell ref="A12:B16"/>
    <mergeCell ref="B2:M2"/>
    <mergeCell ref="B3:M3"/>
    <mergeCell ref="B4:M5"/>
    <mergeCell ref="M32:N32"/>
    <mergeCell ref="M35:N35"/>
    <mergeCell ref="M33:N33"/>
    <mergeCell ref="M34:N34"/>
    <mergeCell ref="N2:O2"/>
    <mergeCell ref="N3:O3"/>
    <mergeCell ref="N4:O4"/>
    <mergeCell ref="N5:O5"/>
  </mergeCells>
  <dataValidations count="1">
    <dataValidation type="whole" allowBlank="1" showInputMessage="1" showErrorMessage="1" sqref="F20:F25"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G20:G25</xm:sqref>
        </x14:dataValidation>
        <x14:dataValidation type="list" allowBlank="1" showInputMessage="1" showErrorMessage="1" xr:uid="{00000000-0002-0000-0000-000002000000}">
          <x14:formula1>
            <xm:f>Hoja2!$F$7:$F$8</xm:f>
          </x14:formula1>
          <xm:sqref>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2022-11-11T15:33:51Z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