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300 IMPRESION FOTOGRAFIA/DOCUMENTOS A PUBLICAR/"/>
    </mc:Choice>
  </mc:AlternateContent>
  <xr:revisionPtr revIDLastSave="312" documentId="8_{A2FB0E5F-75CD-42D5-841B-588E7552C16D}" xr6:coauthVersionLast="47" xr6:coauthVersionMax="47" xr10:uidLastSave="{4BD064AB-BB2F-494D-B807-0FB9726E6F6A}"/>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L22" i="1"/>
  <c r="M22" i="1" s="1"/>
  <c r="J22" i="1"/>
  <c r="H22" i="1"/>
  <c r="L21" i="1"/>
  <c r="J21" i="1"/>
  <c r="H21" i="1"/>
  <c r="H20" i="1"/>
  <c r="J20" i="1"/>
  <c r="O24" i="1"/>
  <c r="O27" i="1" s="1"/>
  <c r="K22" i="1" l="1"/>
  <c r="K21" i="1"/>
  <c r="N22" i="1"/>
  <c r="O22" i="1" s="1"/>
  <c r="M21" i="1"/>
  <c r="N21" i="1"/>
  <c r="N20" i="1"/>
  <c r="O20" i="1" s="1"/>
  <c r="K20" i="1"/>
  <c r="O30" i="1"/>
  <c r="O23" i="1"/>
  <c r="O21" i="1" l="1"/>
  <c r="O31" i="1"/>
  <c r="O25" i="1" l="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<sst xmlns="http://schemas.openxmlformats.org/spreadsheetml/2006/main" count="51" uniqueCount="48">
  <si>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</si>
  <si>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</si>
  <si>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</si>
  <si>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</si>
  <si>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</si>
  <si>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</si>
  <si>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</si>
  <si>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</si>
  <si>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</si>
  <si>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</si>
  <si>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</si>
  <si>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</si>
  <si>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</si>
  <si>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</si>
  <si>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</si>
  <si>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</si>
  <si>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</si>
  <si>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</si>
  <si>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</si>
  <si>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</si>
  <si>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</si>
  <si>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</si>
  <si>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</si>
  <si>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</si>
  <si>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</si>
  <si>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</si>
  <si>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</si>
  <si>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</si>
  <si>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</si>
  <si>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</si>
  <si>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</si>
  <si>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</si>
  <si>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</si>
  <si>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</si>
  <si>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</si>
  <si>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</si>
  <si>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</si>
  <si>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</si>
  <si>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</si>
  <si>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</si>
  <si>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</si>
  <si>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</si>
  <si>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</si>
  <si>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</si>
  <si>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</si>
  <si>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r>
      <rPr>
        <b/>
        <sz val="11"/>
        <color theme="1"/>
        <rFont val="Arial"/>
        <family val="2"/>
      </rPr>
      <t>IMPRESIÓN DE CATÁLOGOS TAMAÑO CARTA APAISADO</t>
    </r>
    <r>
      <rPr>
        <sz val="11"/>
        <color theme="1"/>
        <rFont val="Arial"/>
        <family val="2"/>
      </rPr>
      <t xml:space="preserve"> (21,5 cm alto x 28 cm ancho) a 4 x 4 tintas en esmaltado de 150 gramos, portada en 250 gramos, plastificada mate. 100 de ellas cosidas al caballete, 5 de ellas en Pasta Dura de 1,5mm.</t>
    </r>
  </si>
  <si>
    <r>
      <rPr>
        <b/>
        <sz val="11"/>
        <color theme="1"/>
        <rFont val="Arial"/>
        <family val="2"/>
      </rPr>
      <t xml:space="preserve">ASESOR O CONSULTOR ARTÍSTICO </t>
    </r>
    <r>
      <rPr>
        <sz val="11"/>
        <color theme="1"/>
        <rFont val="Arial"/>
        <family val="2"/>
      </rPr>
      <t>para el trabajo de curaduría, formulación artística, redacción de bases, estructuración del jurado futuro, metodología de convocatoria y procesos de estímulo.</t>
    </r>
  </si>
  <si>
    <r>
      <rPr>
        <b/>
        <sz val="11"/>
        <color theme="1"/>
        <rFont val="Arial"/>
        <family val="2"/>
      </rPr>
      <t>IMPRESIÓN FOTOGRÁFICA DIGITAL de 70 x 100 cm.</t>
    </r>
    <r>
      <rPr>
        <sz val="11"/>
        <color theme="1"/>
        <rFont val="Arial"/>
        <family val="2"/>
      </rPr>
      <t xml:space="preserve"> Vinilo Mate, color, insertas de a dos unidades contra-careadas, en láminas de acrílico de 3mm de espesor, para ser instaladas con dilatadores de aluminio sobre 17 estructuras metálicas rompe-tráfico de 1 x 2 metros, armables y desarmables elaboradas en tubo rectangular de lámina Cold Rolled Cal. 18. Empacadas en caja de madera, dentro de la cual se inserta el manual de montaje.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</si>
</sst>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vertical="center" wrapText="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3" zoomScale="70" zoomScaleNormal="70" zoomScaleSheetLayoutView="70" zoomScalePageLayoutView="55" workbookViewId="0">
      <selection activeCell="D21" sqref="D21"/>
    </sheetView>
  </sheetViews>
  <sheetFormatPr baseColWidth="10" defaultColWidth="11.42578125" defaultRowHeight="15" x14ac:dyDescent="0.25"/>
  <cols>
    <col min="1" max="1" width="13.28515625" style="8" customWidth="1"/>
    <col min="2" max="2" width="94" style="31"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32"/>
      <c r="C11" s="13"/>
      <c r="E11" s="16"/>
      <c r="F11" s="16"/>
      <c r="G11" s="16"/>
      <c r="K11" s="17"/>
      <c r="L11" s="18"/>
      <c r="M11" s="18"/>
      <c r="N11" s="18"/>
    </row>
    <row r="12" spans="1:15" ht="30.75" customHeight="1" thickBot="1" x14ac:dyDescent="0.3">
      <c r="A12" s="61" t="s">
        <v>26</v>
      </c>
      <c r="B12" s="62"/>
      <c r="C12" s="19"/>
      <c r="D12" s="43" t="s">
        <v>17</v>
      </c>
      <c r="E12" s="44"/>
      <c r="F12" s="44"/>
      <c r="G12" s="45"/>
      <c r="H12" s="7"/>
      <c r="I12" s="33"/>
      <c r="J12" s="33"/>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33"/>
      <c r="J14" s="33"/>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33"/>
      <c r="J16" s="33"/>
      <c r="K16" s="17"/>
      <c r="L16" s="18"/>
      <c r="M16" s="18"/>
      <c r="N16" s="18"/>
    </row>
    <row r="17" spans="1:15" x14ac:dyDescent="0.25">
      <c r="A17" s="13"/>
      <c r="B17" s="32"/>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03.5" customHeight="1" x14ac:dyDescent="0.25">
      <c r="A20" s="28">
        <v>1</v>
      </c>
      <c r="B20" s="73" t="s">
        <v>47</v>
      </c>
      <c r="C20" s="29"/>
      <c r="D20" s="74">
        <v>34</v>
      </c>
      <c r="E20" s="34" t="s">
        <v>43</v>
      </c>
      <c r="F20" s="30"/>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81" customHeight="1" x14ac:dyDescent="0.25">
      <c r="A21" s="28">
        <v>2</v>
      </c>
      <c r="B21" s="73" t="s">
        <v>45</v>
      </c>
      <c r="C21" s="29"/>
      <c r="D21" s="74">
        <v>105</v>
      </c>
      <c r="E21" s="34" t="s">
        <v>43</v>
      </c>
      <c r="F21" s="30"/>
      <c r="G21" s="26">
        <v>0</v>
      </c>
      <c r="H21" s="1">
        <f t="shared" ref="H21:H22" si="5">+ROUND(F21*G21,0)</f>
        <v>0</v>
      </c>
      <c r="I21" s="26">
        <v>0</v>
      </c>
      <c r="J21" s="1">
        <f t="shared" ref="J21:J22" si="6">ROUND(F21*I21,0)</f>
        <v>0</v>
      </c>
      <c r="K21" s="1">
        <f t="shared" ref="K21:K22" si="7">ROUND(F21+H21+J21,0)</f>
        <v>0</v>
      </c>
      <c r="L21" s="1">
        <f t="shared" ref="L21:L22" si="8">ROUND(F21*D21,0)</f>
        <v>0</v>
      </c>
      <c r="M21" s="1">
        <f t="shared" ref="M21:M22" si="9">ROUND(L21*G21,0)</f>
        <v>0</v>
      </c>
      <c r="N21" s="1">
        <f t="shared" ref="N21:N22" si="10">ROUND(L21*I21,0)</f>
        <v>0</v>
      </c>
      <c r="O21" s="2">
        <f t="shared" ref="O21:O22" si="11">ROUND(L21+N21+M21,0)</f>
        <v>0</v>
      </c>
    </row>
    <row r="22" spans="1:15" s="23" customFormat="1" ht="81" customHeight="1" x14ac:dyDescent="0.25">
      <c r="A22" s="28">
        <v>3</v>
      </c>
      <c r="B22" s="73" t="s">
        <v>46</v>
      </c>
      <c r="C22" s="29"/>
      <c r="D22" s="74">
        <v>1</v>
      </c>
      <c r="E22" s="34" t="s">
        <v>43</v>
      </c>
      <c r="F22" s="30"/>
      <c r="G22" s="26">
        <v>0</v>
      </c>
      <c r="H22" s="1">
        <f t="shared" si="5"/>
        <v>0</v>
      </c>
      <c r="I22" s="26">
        <v>0</v>
      </c>
      <c r="J22" s="1">
        <f t="shared" si="6"/>
        <v>0</v>
      </c>
      <c r="K22" s="1">
        <f t="shared" si="7"/>
        <v>0</v>
      </c>
      <c r="L22" s="1">
        <f t="shared" si="8"/>
        <v>0</v>
      </c>
      <c r="M22" s="1">
        <f t="shared" si="9"/>
        <v>0</v>
      </c>
      <c r="N22" s="1">
        <f t="shared" si="10"/>
        <v>0</v>
      </c>
      <c r="O22" s="2">
        <f t="shared" si="11"/>
        <v>0</v>
      </c>
    </row>
    <row r="23" spans="1:15" s="23" customFormat="1" ht="42" customHeight="1" thickBot="1" x14ac:dyDescent="0.25">
      <c r="A23" s="19"/>
      <c r="B23" s="53"/>
      <c r="C23" s="53"/>
      <c r="D23" s="53"/>
      <c r="E23" s="53"/>
      <c r="F23" s="53"/>
      <c r="G23" s="53"/>
      <c r="H23" s="53"/>
      <c r="I23" s="53"/>
      <c r="J23" s="53"/>
      <c r="K23" s="53"/>
      <c r="L23" s="53"/>
      <c r="M23" s="54" t="s">
        <v>35</v>
      </c>
      <c r="N23" s="54"/>
      <c r="O23" s="27">
        <f>SUMIF(G:G,0%,L:L)</f>
        <v>0</v>
      </c>
    </row>
    <row r="24" spans="1:15" s="23" customFormat="1" ht="39" customHeight="1" thickBot="1" x14ac:dyDescent="0.25">
      <c r="A24" s="39" t="s">
        <v>24</v>
      </c>
      <c r="B24" s="40"/>
      <c r="C24" s="40"/>
      <c r="D24" s="40"/>
      <c r="E24" s="40"/>
      <c r="F24" s="40"/>
      <c r="G24" s="40"/>
      <c r="H24" s="40"/>
      <c r="I24" s="40"/>
      <c r="J24" s="40"/>
      <c r="K24" s="40"/>
      <c r="L24" s="40"/>
      <c r="M24" s="55" t="s">
        <v>10</v>
      </c>
      <c r="N24" s="55"/>
      <c r="O24" s="4">
        <f>SUMIF(G:G,5%,L:L)</f>
        <v>0</v>
      </c>
    </row>
    <row r="25" spans="1:15" s="23" customFormat="1" ht="30" customHeight="1" x14ac:dyDescent="0.2">
      <c r="A25" s="35" t="s">
        <v>42</v>
      </c>
      <c r="B25" s="36"/>
      <c r="C25" s="36"/>
      <c r="D25" s="36"/>
      <c r="E25" s="36"/>
      <c r="F25" s="36"/>
      <c r="G25" s="36"/>
      <c r="H25" s="36"/>
      <c r="I25" s="36"/>
      <c r="J25" s="36"/>
      <c r="K25" s="36"/>
      <c r="L25" s="37"/>
      <c r="M25" s="55" t="s">
        <v>11</v>
      </c>
      <c r="N25" s="55"/>
      <c r="O25" s="4">
        <f>SUMIF(G:G,19%,L:L)</f>
        <v>0</v>
      </c>
    </row>
    <row r="26" spans="1:15" s="23" customFormat="1" ht="30" customHeight="1" x14ac:dyDescent="0.2">
      <c r="A26" s="38"/>
      <c r="B26" s="38"/>
      <c r="C26" s="38"/>
      <c r="D26" s="38"/>
      <c r="E26" s="38"/>
      <c r="F26" s="38"/>
      <c r="G26" s="38"/>
      <c r="H26" s="38"/>
      <c r="I26" s="38"/>
      <c r="J26" s="38"/>
      <c r="K26" s="38"/>
      <c r="L26" s="38"/>
      <c r="M26" s="56" t="s">
        <v>7</v>
      </c>
      <c r="N26" s="57"/>
      <c r="O26" s="5">
        <f>SUM(O23:O25)</f>
        <v>0</v>
      </c>
    </row>
    <row r="27" spans="1:15" s="23" customFormat="1" ht="30" customHeight="1" x14ac:dyDescent="0.2">
      <c r="A27" s="38"/>
      <c r="B27" s="38"/>
      <c r="C27" s="38"/>
      <c r="D27" s="38"/>
      <c r="E27" s="38"/>
      <c r="F27" s="38"/>
      <c r="G27" s="38"/>
      <c r="H27" s="38"/>
      <c r="I27" s="38"/>
      <c r="J27" s="38"/>
      <c r="K27" s="38"/>
      <c r="L27" s="38"/>
      <c r="M27" s="58" t="s">
        <v>12</v>
      </c>
      <c r="N27" s="59"/>
      <c r="O27" s="6">
        <f>ROUND(O24*5%,0)</f>
        <v>0</v>
      </c>
    </row>
    <row r="28" spans="1:15" s="23" customFormat="1" ht="30" customHeight="1" x14ac:dyDescent="0.2">
      <c r="A28" s="38"/>
      <c r="B28" s="38"/>
      <c r="C28" s="38"/>
      <c r="D28" s="38"/>
      <c r="E28" s="38"/>
      <c r="F28" s="38"/>
      <c r="G28" s="38"/>
      <c r="H28" s="38"/>
      <c r="I28" s="38"/>
      <c r="J28" s="38"/>
      <c r="K28" s="38"/>
      <c r="L28" s="38"/>
      <c r="M28" s="58" t="s">
        <v>13</v>
      </c>
      <c r="N28" s="59"/>
      <c r="O28" s="4">
        <f>ROUND(O25*19%,0)</f>
        <v>0</v>
      </c>
    </row>
    <row r="29" spans="1:15" s="23" customFormat="1" ht="30" customHeight="1" x14ac:dyDescent="0.2">
      <c r="A29" s="38"/>
      <c r="B29" s="38"/>
      <c r="C29" s="38"/>
      <c r="D29" s="38"/>
      <c r="E29" s="38"/>
      <c r="F29" s="38"/>
      <c r="G29" s="38"/>
      <c r="H29" s="38"/>
      <c r="I29" s="38"/>
      <c r="J29" s="38"/>
      <c r="K29" s="38"/>
      <c r="L29" s="38"/>
      <c r="M29" s="56" t="s">
        <v>14</v>
      </c>
      <c r="N29" s="57"/>
      <c r="O29" s="5">
        <f>SUM(O27:O28)</f>
        <v>0</v>
      </c>
    </row>
    <row r="30" spans="1:15" s="23" customFormat="1" ht="30" customHeight="1" x14ac:dyDescent="0.2">
      <c r="A30" s="38"/>
      <c r="B30" s="38"/>
      <c r="C30" s="38"/>
      <c r="D30" s="38"/>
      <c r="E30" s="38"/>
      <c r="F30" s="38"/>
      <c r="G30" s="38"/>
      <c r="H30" s="38"/>
      <c r="I30" s="38"/>
      <c r="J30" s="38"/>
      <c r="K30" s="38"/>
      <c r="L30" s="38"/>
      <c r="M30" s="70" t="s">
        <v>33</v>
      </c>
      <c r="N30" s="71"/>
      <c r="O30" s="4">
        <f>SUMIF(I:I,8%,N:N)</f>
        <v>0</v>
      </c>
    </row>
    <row r="31" spans="1:15" s="23" customFormat="1" ht="37.5" customHeight="1" x14ac:dyDescent="0.2">
      <c r="A31" s="38"/>
      <c r="B31" s="38"/>
      <c r="C31" s="38"/>
      <c r="D31" s="38"/>
      <c r="E31" s="38"/>
      <c r="F31" s="38"/>
      <c r="G31" s="38"/>
      <c r="H31" s="38"/>
      <c r="I31" s="38"/>
      <c r="J31" s="38"/>
      <c r="K31" s="38"/>
      <c r="L31" s="38"/>
      <c r="M31" s="68" t="s">
        <v>32</v>
      </c>
      <c r="N31" s="69"/>
      <c r="O31" s="5">
        <f>SUM(O30)</f>
        <v>0</v>
      </c>
    </row>
    <row r="32" spans="1:15" s="23" customFormat="1" ht="44.25" customHeight="1" x14ac:dyDescent="0.2">
      <c r="A32" s="38"/>
      <c r="B32" s="38"/>
      <c r="C32" s="38"/>
      <c r="D32" s="38"/>
      <c r="E32" s="38"/>
      <c r="F32" s="38"/>
      <c r="G32" s="38"/>
      <c r="H32" s="38"/>
      <c r="I32" s="38"/>
      <c r="J32" s="38"/>
      <c r="K32" s="38"/>
      <c r="L32" s="38"/>
      <c r="M32" s="68" t="s">
        <v>15</v>
      </c>
      <c r="N32" s="69"/>
      <c r="O32" s="5">
        <f>+O26+O29+O31</f>
        <v>0</v>
      </c>
    </row>
    <row r="36" spans="1:3" x14ac:dyDescent="0.25">
      <c r="B36" s="51"/>
      <c r="C36" s="51"/>
    </row>
    <row r="37" spans="1:3" ht="15.75" thickBot="1" x14ac:dyDescent="0.3">
      <c r="B37" s="52"/>
      <c r="C37" s="52"/>
    </row>
    <row r="38" spans="1:3" x14ac:dyDescent="0.25">
      <c r="B38" s="42" t="s">
        <v>20</v>
      </c>
      <c r="C38" s="42"/>
    </row>
    <row r="40" spans="1:3" x14ac:dyDescent="0.25">
      <c r="A40" s="24" t="s">
        <v>44</v>
      </c>
    </row>
  </sheetData>
  <sheetProtection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G20:G22</xm:sqref>
        </x14:dataValidation>
        <x14:dataValidation type="list" allowBlank="1" showInputMessage="1" showErrorMessage="1" xr:uid="{00000000-0002-0000-0000-000002000000}">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2022-11-16T17:01:56Z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