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SOPORTES F-CD-294\Publicación\"/>
    </mc:Choice>
  </mc:AlternateContent>
  <bookViews>
    <workbookView xWindow="0" yWindow="0" windowWidth="23040" windowHeight="8832"/>
  </bookViews>
  <sheets>
    <sheet name="Hoja1" sheetId="1" r:id="rId1"/>
    <sheet name="Hoja2" sheetId="2" state="hidden" r:id="rId2"/>
  </sheets>
  <definedNames>
    <definedName name="_xlnm.Print_Area" localSheetId="0">Hoja1!$A$1:$O$63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 l="1"/>
  <c r="N22" i="1" s="1"/>
  <c r="L23" i="1"/>
  <c r="N23" i="1" s="1"/>
  <c r="L24" i="1"/>
  <c r="M24" i="1" s="1"/>
  <c r="L25" i="1"/>
  <c r="M25" i="1" s="1"/>
  <c r="L26" i="1"/>
  <c r="N26" i="1" s="1"/>
  <c r="L27" i="1"/>
  <c r="N27" i="1" s="1"/>
  <c r="L28" i="1"/>
  <c r="M28" i="1" s="1"/>
  <c r="L29" i="1"/>
  <c r="M29" i="1" s="1"/>
  <c r="L30" i="1"/>
  <c r="N30" i="1" s="1"/>
  <c r="L31" i="1"/>
  <c r="N31" i="1" s="1"/>
  <c r="L32" i="1"/>
  <c r="M32" i="1" s="1"/>
  <c r="L33" i="1"/>
  <c r="M33" i="1" s="1"/>
  <c r="L34" i="1"/>
  <c r="N34" i="1" s="1"/>
  <c r="L35" i="1"/>
  <c r="N35" i="1" s="1"/>
  <c r="L36" i="1"/>
  <c r="M36" i="1" s="1"/>
  <c r="L37" i="1"/>
  <c r="M37" i="1" s="1"/>
  <c r="L38" i="1"/>
  <c r="N38" i="1" s="1"/>
  <c r="L39" i="1"/>
  <c r="N39" i="1" s="1"/>
  <c r="L40" i="1"/>
  <c r="M40" i="1" s="1"/>
  <c r="L41" i="1"/>
  <c r="M41" i="1" s="1"/>
  <c r="L42" i="1"/>
  <c r="N42" i="1" s="1"/>
  <c r="L43" i="1"/>
  <c r="N43" i="1" s="1"/>
  <c r="L44" i="1"/>
  <c r="M44" i="1" s="1"/>
  <c r="L45" i="1"/>
  <c r="M45" i="1" s="1"/>
  <c r="J22" i="1"/>
  <c r="J23" i="1"/>
  <c r="J24" i="1"/>
  <c r="J25" i="1"/>
  <c r="J26" i="1"/>
  <c r="J27" i="1"/>
  <c r="J28" i="1"/>
  <c r="J29" i="1"/>
  <c r="J30" i="1"/>
  <c r="J31" i="1"/>
  <c r="J32" i="1"/>
  <c r="J33" i="1"/>
  <c r="J34" i="1"/>
  <c r="J35" i="1"/>
  <c r="J36" i="1"/>
  <c r="J37" i="1"/>
  <c r="J38" i="1"/>
  <c r="J39" i="1"/>
  <c r="J40" i="1"/>
  <c r="J41" i="1"/>
  <c r="J42" i="1"/>
  <c r="J43" i="1"/>
  <c r="J44" i="1"/>
  <c r="J45" i="1"/>
  <c r="H22" i="1"/>
  <c r="H23" i="1"/>
  <c r="H24" i="1"/>
  <c r="H25" i="1"/>
  <c r="K25" i="1" s="1"/>
  <c r="H26" i="1"/>
  <c r="H27" i="1"/>
  <c r="H28" i="1"/>
  <c r="H29" i="1"/>
  <c r="K29" i="1" s="1"/>
  <c r="H30" i="1"/>
  <c r="H31" i="1"/>
  <c r="H32" i="1"/>
  <c r="H33" i="1"/>
  <c r="K33" i="1" s="1"/>
  <c r="H34" i="1"/>
  <c r="H35" i="1"/>
  <c r="H36" i="1"/>
  <c r="H37" i="1"/>
  <c r="K37" i="1" s="1"/>
  <c r="H38" i="1"/>
  <c r="H39" i="1"/>
  <c r="H40" i="1"/>
  <c r="H41" i="1"/>
  <c r="K41" i="1" s="1"/>
  <c r="H42" i="1"/>
  <c r="H43" i="1"/>
  <c r="H44" i="1"/>
  <c r="H45" i="1"/>
  <c r="K45" i="1" s="1"/>
  <c r="K43" i="1" l="1"/>
  <c r="K35" i="1"/>
  <c r="K31" i="1"/>
  <c r="K27" i="1"/>
  <c r="K23" i="1"/>
  <c r="K39" i="1"/>
  <c r="K42" i="1"/>
  <c r="K38" i="1"/>
  <c r="K34" i="1"/>
  <c r="K30" i="1"/>
  <c r="K26" i="1"/>
  <c r="K22" i="1"/>
  <c r="M43" i="1"/>
  <c r="O43" i="1" s="1"/>
  <c r="K44" i="1"/>
  <c r="K40" i="1"/>
  <c r="K36" i="1"/>
  <c r="K32" i="1"/>
  <c r="K28" i="1"/>
  <c r="K24" i="1"/>
  <c r="M27" i="1"/>
  <c r="O27" i="1" s="1"/>
  <c r="M39" i="1"/>
  <c r="O39" i="1" s="1"/>
  <c r="M23" i="1"/>
  <c r="O23" i="1" s="1"/>
  <c r="M35" i="1"/>
  <c r="O35" i="1" s="1"/>
  <c r="M31" i="1"/>
  <c r="O31" i="1" s="1"/>
  <c r="M42" i="1"/>
  <c r="O42" i="1" s="1"/>
  <c r="M38" i="1"/>
  <c r="O38" i="1" s="1"/>
  <c r="M34" i="1"/>
  <c r="O34" i="1" s="1"/>
  <c r="M30" i="1"/>
  <c r="O30" i="1" s="1"/>
  <c r="M26" i="1"/>
  <c r="O26" i="1" s="1"/>
  <c r="M22" i="1"/>
  <c r="O22" i="1" s="1"/>
  <c r="N45" i="1"/>
  <c r="O45" i="1" s="1"/>
  <c r="N41" i="1"/>
  <c r="O41" i="1" s="1"/>
  <c r="N37" i="1"/>
  <c r="O37" i="1" s="1"/>
  <c r="N33" i="1"/>
  <c r="O33" i="1" s="1"/>
  <c r="N29" i="1"/>
  <c r="O29" i="1" s="1"/>
  <c r="N25" i="1"/>
  <c r="O25" i="1" s="1"/>
  <c r="N44" i="1"/>
  <c r="O44" i="1" s="1"/>
  <c r="N40" i="1"/>
  <c r="O40" i="1" s="1"/>
  <c r="N36" i="1"/>
  <c r="O36" i="1" s="1"/>
  <c r="N32" i="1"/>
  <c r="O32" i="1" s="1"/>
  <c r="N28" i="1"/>
  <c r="O28" i="1" s="1"/>
  <c r="N24" i="1"/>
  <c r="O24" i="1" s="1"/>
  <c r="H20" i="1"/>
  <c r="L21" i="1"/>
  <c r="N21" i="1" s="1"/>
  <c r="J21" i="1"/>
  <c r="H21" i="1"/>
  <c r="K21" i="1" l="1"/>
  <c r="M21" i="1"/>
  <c r="O21" i="1" s="1"/>
  <c r="J20" i="1"/>
  <c r="L20" i="1"/>
  <c r="M20" i="1" s="1"/>
  <c r="O47" i="1"/>
  <c r="O50" i="1" s="1"/>
  <c r="N20" i="1" l="1"/>
  <c r="O20" i="1" s="1"/>
  <c r="K20" i="1"/>
  <c r="O53" i="1"/>
  <c r="O46" i="1"/>
  <c r="O54" i="1" l="1"/>
  <c r="O48" i="1" l="1"/>
  <c r="O51" i="1" l="1"/>
  <c r="O52" i="1" s="1"/>
  <c r="O49" i="1"/>
  <c r="O5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<sst xmlns="http://schemas.openxmlformats.org/spreadsheetml/2006/main" count="97" uniqueCount="73">
  <si>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</si>
  <si>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</si>
  <si>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</si>
  <si>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</si>
  <si>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</si>
  <si>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</si>
  <si>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</si>
  <si>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</si>
  <si>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</si>
  <si>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</si>
  <si>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</si>
  <si>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</si>
  <si>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</si>
  <si>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</si>
  <si>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</si>
  <si>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</si>
  <si>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</si>
  <si>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</si>
  <si>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</si>
  <si>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</si>
  <si>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</si>
  <si>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</si>
  <si>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</si>
  <si>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</si>
  <si>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</si>
  <si>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</si>
  <si>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</si>
  <si>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</si>
  <si>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</si>
  <si>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</si>
  <si>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</si>
  <si>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</si>
  <si>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</si>
  <si>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</si>
  <si>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</si>
  <si>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</si>
  <si>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</si>
  <si>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</si>
  <si>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</si>
  <si>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</si>
  <si>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</si>
  <si>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</si>
  <si>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</si>
  <si>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</si>
  <si>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</si>
  <si>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FRASCO</t>
  </si>
  <si>
    <t>BOLSA</t>
  </si>
  <si>
    <t>Modificador orgánico que contiene vitaminas, minerales,
aminoácidos, Contiene Fósforo, Metionina, Lisina y Triptófano en alta concentración, más Complejo B y minerales útiles para el desarrollo muscular, presentación frasco por 500 ml. Unidad
agroambiental la Esperanza</t>
  </si>
  <si>
    <t>Tartrato de tilosina 216 mg, presentación frasco por 100 ml.
Unidad agroambiental la Esperanza</t>
  </si>
  <si>
    <t>Antihelmintico oral base de abamectina y triclabendazol.
Presentación en frasco de 2500 ml</t>
  </si>
  <si>
    <t>Solución lactato de ringer, con electrolitos para administración
intravenosa. presentacion bolsa por 500 ml. Unidad
agroambiental la Esperanza</t>
  </si>
  <si>
    <t>Fosfato bicalcico,calcio, fosforo, vitamina D3, A, B1, B2, B3, B6,
B12, vitaminico mineral, suspension oral,frasco x 500 ml. Unidad agroambiental la Esperanza</t>
  </si>
  <si>
    <t>Suspension inyectable Antibiotico a base de Ampicilina trihidrato 10 g 25 millones UI de colistina Dexametasona 25 mg
Excipientes 100 ml. Presentacion frasco por 100 ml. Unidad
agroambiental la Esperanza</t>
  </si>
  <si>
    <t>Gentamicina sulfato, Betametasona sodio fosfato, antibiotico
antiinflamatorio, solucion oftalmica, Presentacion frasco por 10
ml. Unidad agroambiental la Esperanza</t>
  </si>
  <si>
    <t>Cefalexina 200 Antibiótico de amplio espectro presentacion
frasco por 250. Unidad agroambiental la Esperanza</t>
  </si>
  <si>
    <t>Acido acetil salicilico, presentación caja por 20 tabletas por
500mg. Unidad agroambiental la Esperanza</t>
  </si>
  <si>
    <t>Antiparasitario interno para equinos, presentación jeringa por 24g. Unidad agroambiental la Esperanza</t>
  </si>
  <si>
    <t>Bacterina de mycoplasma hyopneumoniae. para la vacunacion
de cerdos sanos como una ayuda en la prevencion de la
neumonia cronica causada por mycoplasma. presentacion frasco por 100 ml que contiene 50 dosis Unidad agroambiental la Esperanza</t>
  </si>
  <si>
    <t>Bacterina erysipelothrix rhusiopathiae leptospira bratislava,
canicola, leptospira grip potyphosa, leptospira
icterohaemorrhagrae, leptospira ponona. cerdos reproductores
sanos y cerdas de vientre sanas y reemplazos como ayuda en la prevencion de la enfermadad causada por el parvovirus porcino, erysipela porcina y leptospirosis en sus diferentes cepas. presentacion frasco por 10 ml que contiene 10 dosis. Unidad agroambiental la Esperanza</t>
  </si>
  <si>
    <t>Circovirus porcino tipo 1 y tipo 2 (pcv2). para inmunizacion activa
de cerdos de mas de 2 semanas de edad contra el circovirus
porcino, para la reduccion de la mortalidad, signos clinicos
incluyendo perdida de peso y lesiones en los tejidos linfoides
relacionadas con enfermedades asociadas al pcv2 (pcvd).
presentacion frasco por 100 ml que contiene 50 dosis. Unidad
agroambiental la Esperanza</t>
  </si>
  <si>
    <t>Vacuna contra 6+VL5 Rinotraqueitis Infecciosa Bovina, Diarrea
Viral Bovina, Parainfluenza 3 y virus bacterina contra leptospira y
campylobacter fetus. Composicion: Virus inactivados de:
Rinotraqueitis
Infecciosa Bovina (IBR), Diarrea Viral Bovina (DVB) tipo 2 no
citopatico, Diarrea Viral Bovina(DVB) tipo no citopatico,
Parainfluenza tipo 3 (PI3), Virus sincitial Respiratorio Bovino
(VSRB), Campylobacter fetus. Bacterina contra: Leptospira
canicola, Leptospira grippothyphosa, Leptospira hardjo tipo
prajitno, Leptospira icterohaemorrhagiae, Leptospira pomona.
Adyuvante oleoso: aceite mineral suave y emulsificantes.
Presentacion frasco por 250 ml de 50 dosis. Unidad
agroambiental la Esperanza</t>
  </si>
  <si>
    <t>Vacuna refuerzo contra Leptospira canicola, Leptospira
grippotyphosa, Leptospira hardjo bovis, Leptospita
icterohaemorrhagiae, Leptospira Pomona, Presentacion frasco
por 100 ml de 50 dosis.Unidad agroambiental la Esperanza</t>
  </si>
  <si>
    <t>Complejo B oral, vitaminico mineral, Vitamina
B1,B2,B3,B5,B6,B12, biotina, acido pantotenico y calcio. Frasco
x 500 ml Unidad agroambiental la Esperanza</t>
  </si>
  <si>
    <t>Complejo yodo etanol, yodo disponible 2.6% 27.53 g ,acido
fosforico 2g, acido sulfurico 4 g bactericida,
viricida,fungicida.Presentacion en galon Unidad agroambiental la Esperanza</t>
  </si>
  <si>
    <t>Detergente acido altamente concentrado, con baja produccion
de espuma, indicado para impedir la formacion de piedra de
leche en sistemas cerrados de ordeno mecanico. Limpieza CIP. Presentacion por 20 litros Unidad agroambiental la Esperanza</t>
  </si>
  <si>
    <t>Detergente alcalino clorado, altamente concentrado con baja
produccion de espuma, indicado para lavado y desinfeccion de
sistemas cerrados de ordeno mecanico.Limpieza CIP.
Presentacion por 20 litros Unidad agroambiental la Esperanza</t>
  </si>
  <si>
    <t>Tópico para bovinos contra parásitos internos y ayuda al control
de los parásitos externos con una única aplicación de bajo
volumen.Tópico para bovinos contiene eprinomectina, una nueva entidad química de características singulares. Su facilidad de aplicación, amplio espectro de eficacia, gran márgen de seguridad y cero periodo de retiro para la leche y carne, hacen de este compuesto el producto ideal para el control de parásitos, tanto en ganado de carne como de leche, inclusive para vacas en lactación. Presentación frasco de 2.5 litros. Unidad agroambiental la Esperanza</t>
  </si>
  <si>
    <t>Ectoparasiticida pour-on a base de Fluazuron 2.5 g, indicado en
Bovinos para el control de las garrapatas Rhiphicephalus
(Boophilus) microplus, incluyendo cepas resistentes a los
garrapaticidas conocidos. Mediante su uso estrategico
continuado controla poblaciones de garrapatas en los potreros y en los animales llegando a ser necesario utilizar tan solo 3-4
aplicaciones/ano, Presentacion frasco por 5 litros Unidad
agroambiental la Esperanza</t>
  </si>
  <si>
    <t>Gluconato de calcio, oxido de calcio, cloruro de magnesio,acido
borico. Presentacion frasco por 250ml Unidad agroambiental la
Esperanza</t>
  </si>
  <si>
    <t>Albendazole micronizado 25 g, Sulfato de cobalto 3.25 g,
antiparasitario oral e intraruminal, presentación frasco por 2
litros.Unidad agroambiental la Esperanza</t>
  </si>
  <si>
    <t>Tintura de yodo, yodo 20mg, yoduro Potásico, 24mg, potente
antiseptico de uso tópico, utilizado para aplicación en la piel
antes de la incisión quirúrgica o de inyecciones hipodérmicas,
tambien se usa en heridas y afecciones de la piel causadas por
bacterias,hongos o parásitos, y en la desinfección de ombligos,
presentación frasco por 500ml, Unidad agroambiental la
Esperanza</t>
  </si>
  <si>
    <t>Vitamina B2, B6, B12, nicotinamida,metionina,cloruro de sodio.
Presentación Frasco por 500 ml, con aguja para aplicación y
ampolla de vitamina B12, Unidad agroambiental la Esperanza</t>
  </si>
  <si>
    <t>Reactivo Test-Prueba de mastitis, presentación en galón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</si>
</sst>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2" fillId="35" borderId="1" xfId="3" applyNumberFormat="1"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4"/>
  <sheetViews>
    <sheetView tabSelected="1" zoomScale="70" zoomScaleNormal="70" zoomScaleSheetLayoutView="70" zoomScalePageLayoutView="55" workbookViewId="0">
      <selection activeCell="F10" sqref="F10:G1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44"/>
      <c r="B2" s="54" t="s">
        <v>0</v>
      </c>
      <c r="C2" s="54"/>
      <c r="D2" s="54"/>
      <c r="E2" s="54"/>
      <c r="F2" s="54"/>
      <c r="G2" s="54"/>
      <c r="H2" s="54"/>
      <c r="I2" s="54"/>
      <c r="J2" s="54"/>
      <c r="K2" s="54"/>
      <c r="L2" s="54"/>
      <c r="M2" s="54"/>
      <c r="N2" s="43" t="s">
        <v>37</v>
      </c>
      <c r="O2" s="43"/>
    </row>
    <row r="3" spans="1:15" ht="15.75" customHeight="1" x14ac:dyDescent="0.3">
      <c r="A3" s="44"/>
      <c r="B3" s="54" t="s">
        <v>1</v>
      </c>
      <c r="C3" s="54"/>
      <c r="D3" s="54"/>
      <c r="E3" s="54"/>
      <c r="F3" s="54"/>
      <c r="G3" s="54"/>
      <c r="H3" s="54"/>
      <c r="I3" s="54"/>
      <c r="J3" s="54"/>
      <c r="K3" s="54"/>
      <c r="L3" s="54"/>
      <c r="M3" s="54"/>
      <c r="N3" s="43" t="s">
        <v>40</v>
      </c>
      <c r="O3" s="43"/>
    </row>
    <row r="4" spans="1:15" ht="16.5" customHeight="1" x14ac:dyDescent="0.3">
      <c r="A4" s="44"/>
      <c r="B4" s="54" t="s">
        <v>36</v>
      </c>
      <c r="C4" s="54"/>
      <c r="D4" s="54"/>
      <c r="E4" s="54"/>
      <c r="F4" s="54"/>
      <c r="G4" s="54"/>
      <c r="H4" s="54"/>
      <c r="I4" s="54"/>
      <c r="J4" s="54"/>
      <c r="K4" s="54"/>
      <c r="L4" s="54"/>
      <c r="M4" s="54"/>
      <c r="N4" s="43" t="s">
        <v>41</v>
      </c>
      <c r="O4" s="43"/>
    </row>
    <row r="5" spans="1:15" ht="15" customHeight="1" x14ac:dyDescent="0.3">
      <c r="A5" s="44"/>
      <c r="B5" s="54"/>
      <c r="C5" s="54"/>
      <c r="D5" s="54"/>
      <c r="E5" s="54"/>
      <c r="F5" s="54"/>
      <c r="G5" s="54"/>
      <c r="H5" s="54"/>
      <c r="I5" s="54"/>
      <c r="J5" s="54"/>
      <c r="K5" s="54"/>
      <c r="L5" s="54"/>
      <c r="M5" s="54"/>
      <c r="N5" s="43" t="s">
        <v>38</v>
      </c>
      <c r="O5" s="43"/>
    </row>
    <row r="7" spans="1:15" x14ac:dyDescent="0.3">
      <c r="A7" s="11" t="s">
        <v>39</v>
      </c>
    </row>
    <row r="8" spans="1:15" x14ac:dyDescent="0.3">
      <c r="A8" s="11"/>
    </row>
    <row r="9" spans="1:15" x14ac:dyDescent="0.3">
      <c r="A9" s="12" t="s">
        <v>29</v>
      </c>
    </row>
    <row r="10" spans="1:15" ht="25.5" customHeight="1" x14ac:dyDescent="0.3">
      <c r="A10" s="61" t="s">
        <v>28</v>
      </c>
      <c r="B10" s="61"/>
      <c r="C10" s="13"/>
      <c r="E10" s="14" t="s">
        <v>21</v>
      </c>
      <c r="F10" s="63"/>
      <c r="G10" s="64"/>
      <c r="K10" s="15" t="s">
        <v>16</v>
      </c>
      <c r="L10" s="65"/>
      <c r="M10" s="66"/>
      <c r="N10" s="67"/>
    </row>
    <row r="11" spans="1:15" ht="15" thickBot="1" x14ac:dyDescent="0.35">
      <c r="A11" s="13"/>
      <c r="B11" s="13"/>
      <c r="C11" s="13"/>
      <c r="E11" s="16"/>
      <c r="F11" s="16"/>
      <c r="G11" s="16"/>
      <c r="K11" s="17"/>
      <c r="L11" s="18"/>
      <c r="M11" s="18"/>
      <c r="N11" s="18"/>
    </row>
    <row r="12" spans="1:15" ht="30.75" customHeight="1" thickBot="1" x14ac:dyDescent="0.35">
      <c r="A12" s="48" t="s">
        <v>26</v>
      </c>
      <c r="B12" s="49"/>
      <c r="C12" s="19"/>
      <c r="D12" s="45" t="s">
        <v>17</v>
      </c>
      <c r="E12" s="46"/>
      <c r="F12" s="46"/>
      <c r="G12" s="47"/>
      <c r="H12" s="7"/>
      <c r="I12" s="29"/>
      <c r="J12" s="29"/>
      <c r="K12" s="17"/>
    </row>
    <row r="13" spans="1:15" ht="15" thickBot="1" x14ac:dyDescent="0.35">
      <c r="A13" s="50"/>
      <c r="B13" s="51"/>
      <c r="C13" s="19"/>
      <c r="D13" s="20"/>
      <c r="E13" s="16"/>
      <c r="F13" s="16"/>
      <c r="G13" s="16"/>
      <c r="K13" s="17"/>
    </row>
    <row r="14" spans="1:15" ht="30" customHeight="1" thickBot="1" x14ac:dyDescent="0.35">
      <c r="A14" s="50"/>
      <c r="B14" s="51"/>
      <c r="C14" s="19"/>
      <c r="D14" s="45" t="s">
        <v>18</v>
      </c>
      <c r="E14" s="46"/>
      <c r="F14" s="46"/>
      <c r="G14" s="47"/>
      <c r="H14" s="7"/>
      <c r="I14" s="29"/>
      <c r="J14" s="29"/>
      <c r="K14" s="17"/>
    </row>
    <row r="15" spans="1:15" ht="18.75" customHeight="1" thickBot="1" x14ac:dyDescent="0.35">
      <c r="A15" s="50"/>
      <c r="B15" s="51"/>
      <c r="C15" s="19"/>
      <c r="E15" s="16"/>
      <c r="F15" s="16"/>
      <c r="G15" s="16"/>
      <c r="K15" s="17"/>
    </row>
    <row r="16" spans="1:15" ht="24" customHeight="1" thickBot="1" x14ac:dyDescent="0.35">
      <c r="A16" s="52"/>
      <c r="B16" s="53"/>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78" customHeight="1" x14ac:dyDescent="0.3">
      <c r="A20" s="31">
        <v>1</v>
      </c>
      <c r="B20" s="24" t="s">
        <v>51</v>
      </c>
      <c r="C20" s="32"/>
      <c r="D20" s="25">
        <v>1</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109.8" customHeight="1" x14ac:dyDescent="0.3">
      <c r="A21" s="31">
        <v>2</v>
      </c>
      <c r="B21" s="24" t="s">
        <v>47</v>
      </c>
      <c r="C21" s="32"/>
      <c r="D21" s="25">
        <v>1</v>
      </c>
      <c r="E21" s="33" t="s">
        <v>44</v>
      </c>
      <c r="F21" s="34"/>
      <c r="G21" s="28">
        <v>0</v>
      </c>
      <c r="H21" s="1">
        <f t="shared" ref="H21:H45" si="6">+ROUND(F21*G21,0)</f>
        <v>0</v>
      </c>
      <c r="I21" s="28">
        <v>0</v>
      </c>
      <c r="J21" s="1">
        <f t="shared" ref="J21:J45" si="7">ROUND(F21*I21,0)</f>
        <v>0</v>
      </c>
      <c r="K21" s="1">
        <f t="shared" ref="K21:K45" si="8">ROUND(F21+H21+J21,0)</f>
        <v>0</v>
      </c>
      <c r="L21" s="1">
        <f t="shared" ref="L21:L45" si="9">ROUND(F21*D21,0)</f>
        <v>0</v>
      </c>
      <c r="M21" s="1">
        <f t="shared" ref="M21:M45" si="10">ROUND(L21*G21,0)</f>
        <v>0</v>
      </c>
      <c r="N21" s="1">
        <f t="shared" ref="N21:N45" si="11">ROUND(L21*I21,0)</f>
        <v>0</v>
      </c>
      <c r="O21" s="2">
        <f t="shared" ref="O21:O45" si="12">ROUND(L21+N21+M21,0)</f>
        <v>0</v>
      </c>
    </row>
    <row r="22" spans="1:15" s="23" customFormat="1" ht="51" customHeight="1" x14ac:dyDescent="0.3">
      <c r="A22" s="31">
        <v>3</v>
      </c>
      <c r="B22" s="24" t="s">
        <v>48</v>
      </c>
      <c r="C22" s="32"/>
      <c r="D22" s="25">
        <v>8</v>
      </c>
      <c r="E22" s="33" t="s">
        <v>45</v>
      </c>
      <c r="F22" s="34"/>
      <c r="G22" s="28">
        <v>0</v>
      </c>
      <c r="H22" s="1">
        <f t="shared" si="6"/>
        <v>0</v>
      </c>
      <c r="I22" s="28">
        <v>0</v>
      </c>
      <c r="J22" s="1">
        <f t="shared" si="7"/>
        <v>0</v>
      </c>
      <c r="K22" s="1">
        <f t="shared" si="8"/>
        <v>0</v>
      </c>
      <c r="L22" s="1">
        <f t="shared" si="9"/>
        <v>0</v>
      </c>
      <c r="M22" s="1">
        <f t="shared" si="10"/>
        <v>0</v>
      </c>
      <c r="N22" s="1">
        <f t="shared" si="11"/>
        <v>0</v>
      </c>
      <c r="O22" s="2">
        <f t="shared" si="12"/>
        <v>0</v>
      </c>
    </row>
    <row r="23" spans="1:15" s="23" customFormat="1" ht="51" customHeight="1" x14ac:dyDescent="0.3">
      <c r="A23" s="31">
        <v>4</v>
      </c>
      <c r="B23" s="24" t="s">
        <v>49</v>
      </c>
      <c r="C23" s="32"/>
      <c r="D23" s="25">
        <v>1</v>
      </c>
      <c r="E23" s="33" t="s">
        <v>44</v>
      </c>
      <c r="F23" s="34"/>
      <c r="G23" s="28">
        <v>0</v>
      </c>
      <c r="H23" s="1">
        <f t="shared" si="6"/>
        <v>0</v>
      </c>
      <c r="I23" s="28">
        <v>0</v>
      </c>
      <c r="J23" s="1">
        <f t="shared" si="7"/>
        <v>0</v>
      </c>
      <c r="K23" s="1">
        <f t="shared" si="8"/>
        <v>0</v>
      </c>
      <c r="L23" s="1">
        <f t="shared" si="9"/>
        <v>0</v>
      </c>
      <c r="M23" s="1">
        <f t="shared" si="10"/>
        <v>0</v>
      </c>
      <c r="N23" s="1">
        <f t="shared" si="11"/>
        <v>0</v>
      </c>
      <c r="O23" s="2">
        <f t="shared" si="12"/>
        <v>0</v>
      </c>
    </row>
    <row r="24" spans="1:15" s="23" customFormat="1" ht="75" customHeight="1" x14ac:dyDescent="0.3">
      <c r="A24" s="31">
        <v>5</v>
      </c>
      <c r="B24" s="24" t="s">
        <v>50</v>
      </c>
      <c r="C24" s="32"/>
      <c r="D24" s="25">
        <v>9</v>
      </c>
      <c r="E24" s="33" t="s">
        <v>46</v>
      </c>
      <c r="F24" s="75"/>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81.599999999999994" customHeight="1" x14ac:dyDescent="0.3">
      <c r="A25" s="31">
        <v>6</v>
      </c>
      <c r="B25" s="24" t="s">
        <v>52</v>
      </c>
      <c r="C25" s="32"/>
      <c r="D25" s="25">
        <v>5</v>
      </c>
      <c r="E25" s="33" t="s">
        <v>44</v>
      </c>
      <c r="F25" s="34"/>
      <c r="G25" s="28">
        <v>0</v>
      </c>
      <c r="H25" s="1">
        <f t="shared" si="6"/>
        <v>0</v>
      </c>
      <c r="I25" s="28">
        <v>0</v>
      </c>
      <c r="J25" s="1">
        <f t="shared" si="7"/>
        <v>0</v>
      </c>
      <c r="K25" s="1">
        <f t="shared" si="8"/>
        <v>0</v>
      </c>
      <c r="L25" s="1">
        <f t="shared" si="9"/>
        <v>0</v>
      </c>
      <c r="M25" s="1">
        <f t="shared" si="10"/>
        <v>0</v>
      </c>
      <c r="N25" s="1">
        <f t="shared" si="11"/>
        <v>0</v>
      </c>
      <c r="O25" s="2">
        <f t="shared" si="12"/>
        <v>0</v>
      </c>
    </row>
    <row r="26" spans="1:15" s="23" customFormat="1" ht="64.2" customHeight="1" x14ac:dyDescent="0.3">
      <c r="A26" s="31">
        <v>7</v>
      </c>
      <c r="B26" s="24" t="s">
        <v>53</v>
      </c>
      <c r="C26" s="32"/>
      <c r="D26" s="25">
        <v>1</v>
      </c>
      <c r="E26" s="33" t="s">
        <v>44</v>
      </c>
      <c r="F26" s="34"/>
      <c r="G26" s="28">
        <v>0</v>
      </c>
      <c r="H26" s="1">
        <f t="shared" si="6"/>
        <v>0</v>
      </c>
      <c r="I26" s="28">
        <v>0</v>
      </c>
      <c r="J26" s="1">
        <f t="shared" si="7"/>
        <v>0</v>
      </c>
      <c r="K26" s="1">
        <f t="shared" si="8"/>
        <v>0</v>
      </c>
      <c r="L26" s="1">
        <f t="shared" si="9"/>
        <v>0</v>
      </c>
      <c r="M26" s="1">
        <f t="shared" si="10"/>
        <v>0</v>
      </c>
      <c r="N26" s="1">
        <f t="shared" si="11"/>
        <v>0</v>
      </c>
      <c r="O26" s="2">
        <f t="shared" si="12"/>
        <v>0</v>
      </c>
    </row>
    <row r="27" spans="1:15" s="23" customFormat="1" ht="53.4" customHeight="1" x14ac:dyDescent="0.3">
      <c r="A27" s="31">
        <v>8</v>
      </c>
      <c r="B27" s="24" t="s">
        <v>54</v>
      </c>
      <c r="C27" s="32"/>
      <c r="D27" s="25">
        <v>1</v>
      </c>
      <c r="E27" s="33" t="s">
        <v>44</v>
      </c>
      <c r="F27" s="34"/>
      <c r="G27" s="28">
        <v>0</v>
      </c>
      <c r="H27" s="1">
        <f t="shared" si="6"/>
        <v>0</v>
      </c>
      <c r="I27" s="28">
        <v>0</v>
      </c>
      <c r="J27" s="1">
        <f t="shared" si="7"/>
        <v>0</v>
      </c>
      <c r="K27" s="1">
        <f t="shared" si="8"/>
        <v>0</v>
      </c>
      <c r="L27" s="1">
        <f t="shared" si="9"/>
        <v>0</v>
      </c>
      <c r="M27" s="1">
        <f t="shared" si="10"/>
        <v>0</v>
      </c>
      <c r="N27" s="1">
        <f t="shared" si="11"/>
        <v>0</v>
      </c>
      <c r="O27" s="2">
        <f t="shared" si="12"/>
        <v>0</v>
      </c>
    </row>
    <row r="28" spans="1:15" s="23" customFormat="1" ht="64.8" customHeight="1" x14ac:dyDescent="0.3">
      <c r="A28" s="31">
        <v>9</v>
      </c>
      <c r="B28" s="24" t="s">
        <v>55</v>
      </c>
      <c r="C28" s="32"/>
      <c r="D28" s="25">
        <v>1</v>
      </c>
      <c r="E28" s="33" t="s">
        <v>44</v>
      </c>
      <c r="F28" s="34"/>
      <c r="G28" s="28">
        <v>0</v>
      </c>
      <c r="H28" s="1">
        <f t="shared" si="6"/>
        <v>0</v>
      </c>
      <c r="I28" s="28">
        <v>0</v>
      </c>
      <c r="J28" s="1">
        <f t="shared" si="7"/>
        <v>0</v>
      </c>
      <c r="K28" s="1">
        <f t="shared" si="8"/>
        <v>0</v>
      </c>
      <c r="L28" s="1">
        <f t="shared" si="9"/>
        <v>0</v>
      </c>
      <c r="M28" s="1">
        <f t="shared" si="10"/>
        <v>0</v>
      </c>
      <c r="N28" s="1">
        <f t="shared" si="11"/>
        <v>0</v>
      </c>
      <c r="O28" s="2">
        <f t="shared" si="12"/>
        <v>0</v>
      </c>
    </row>
    <row r="29" spans="1:15" s="23" customFormat="1" ht="51" customHeight="1" x14ac:dyDescent="0.3">
      <c r="A29" s="31">
        <v>10</v>
      </c>
      <c r="B29" s="24" t="s">
        <v>56</v>
      </c>
      <c r="C29" s="32"/>
      <c r="D29" s="25">
        <v>6</v>
      </c>
      <c r="E29" s="33" t="s">
        <v>44</v>
      </c>
      <c r="F29" s="34"/>
      <c r="G29" s="28">
        <v>0</v>
      </c>
      <c r="H29" s="1">
        <f t="shared" si="6"/>
        <v>0</v>
      </c>
      <c r="I29" s="28">
        <v>0</v>
      </c>
      <c r="J29" s="1">
        <f t="shared" si="7"/>
        <v>0</v>
      </c>
      <c r="K29" s="1">
        <f t="shared" si="8"/>
        <v>0</v>
      </c>
      <c r="L29" s="1">
        <f t="shared" si="9"/>
        <v>0</v>
      </c>
      <c r="M29" s="1">
        <f t="shared" si="10"/>
        <v>0</v>
      </c>
      <c r="N29" s="1">
        <f t="shared" si="11"/>
        <v>0</v>
      </c>
      <c r="O29" s="2">
        <f t="shared" si="12"/>
        <v>0</v>
      </c>
    </row>
    <row r="30" spans="1:15" s="23" customFormat="1" ht="85.2" customHeight="1" x14ac:dyDescent="0.3">
      <c r="A30" s="31">
        <v>11</v>
      </c>
      <c r="B30" s="24" t="s">
        <v>57</v>
      </c>
      <c r="C30" s="32"/>
      <c r="D30" s="25">
        <v>1</v>
      </c>
      <c r="E30" s="33" t="s">
        <v>44</v>
      </c>
      <c r="F30" s="34"/>
      <c r="G30" s="28">
        <v>0</v>
      </c>
      <c r="H30" s="1">
        <f t="shared" si="6"/>
        <v>0</v>
      </c>
      <c r="I30" s="28">
        <v>0</v>
      </c>
      <c r="J30" s="1">
        <f t="shared" si="7"/>
        <v>0</v>
      </c>
      <c r="K30" s="1">
        <f t="shared" si="8"/>
        <v>0</v>
      </c>
      <c r="L30" s="1">
        <f t="shared" si="9"/>
        <v>0</v>
      </c>
      <c r="M30" s="1">
        <f t="shared" si="10"/>
        <v>0</v>
      </c>
      <c r="N30" s="1">
        <f t="shared" si="11"/>
        <v>0</v>
      </c>
      <c r="O30" s="2">
        <f t="shared" si="12"/>
        <v>0</v>
      </c>
    </row>
    <row r="31" spans="1:15" s="23" customFormat="1" ht="127.2" customHeight="1" x14ac:dyDescent="0.3">
      <c r="A31" s="31">
        <v>12</v>
      </c>
      <c r="B31" s="24" t="s">
        <v>58</v>
      </c>
      <c r="C31" s="32"/>
      <c r="D31" s="25">
        <v>1</v>
      </c>
      <c r="E31" s="33" t="s">
        <v>44</v>
      </c>
      <c r="F31" s="34"/>
      <c r="G31" s="28">
        <v>0</v>
      </c>
      <c r="H31" s="1">
        <f t="shared" si="6"/>
        <v>0</v>
      </c>
      <c r="I31" s="28">
        <v>0</v>
      </c>
      <c r="J31" s="1">
        <f t="shared" si="7"/>
        <v>0</v>
      </c>
      <c r="K31" s="1">
        <f t="shared" si="8"/>
        <v>0</v>
      </c>
      <c r="L31" s="1">
        <f t="shared" si="9"/>
        <v>0</v>
      </c>
      <c r="M31" s="1">
        <f t="shared" si="10"/>
        <v>0</v>
      </c>
      <c r="N31" s="1">
        <f t="shared" si="11"/>
        <v>0</v>
      </c>
      <c r="O31" s="2">
        <f t="shared" si="12"/>
        <v>0</v>
      </c>
    </row>
    <row r="32" spans="1:15" s="23" customFormat="1" ht="137.4" customHeight="1" x14ac:dyDescent="0.3">
      <c r="A32" s="31">
        <v>13</v>
      </c>
      <c r="B32" s="24" t="s">
        <v>59</v>
      </c>
      <c r="C32" s="32"/>
      <c r="D32" s="25">
        <v>1</v>
      </c>
      <c r="E32" s="33" t="s">
        <v>44</v>
      </c>
      <c r="F32" s="34"/>
      <c r="G32" s="28">
        <v>0</v>
      </c>
      <c r="H32" s="1">
        <f t="shared" si="6"/>
        <v>0</v>
      </c>
      <c r="I32" s="28">
        <v>0</v>
      </c>
      <c r="J32" s="1">
        <f t="shared" si="7"/>
        <v>0</v>
      </c>
      <c r="K32" s="1">
        <f t="shared" si="8"/>
        <v>0</v>
      </c>
      <c r="L32" s="1">
        <f t="shared" si="9"/>
        <v>0</v>
      </c>
      <c r="M32" s="1">
        <f t="shared" si="10"/>
        <v>0</v>
      </c>
      <c r="N32" s="1">
        <f t="shared" si="11"/>
        <v>0</v>
      </c>
      <c r="O32" s="2">
        <f t="shared" si="12"/>
        <v>0</v>
      </c>
    </row>
    <row r="33" spans="1:15" s="23" customFormat="1" ht="199.2" customHeight="1" x14ac:dyDescent="0.3">
      <c r="A33" s="31">
        <v>14</v>
      </c>
      <c r="B33" s="24" t="s">
        <v>60</v>
      </c>
      <c r="C33" s="32"/>
      <c r="D33" s="25">
        <v>2</v>
      </c>
      <c r="E33" s="33" t="s">
        <v>44</v>
      </c>
      <c r="F33" s="34"/>
      <c r="G33" s="28">
        <v>0</v>
      </c>
      <c r="H33" s="1">
        <f t="shared" si="6"/>
        <v>0</v>
      </c>
      <c r="I33" s="28">
        <v>0</v>
      </c>
      <c r="J33" s="1">
        <f t="shared" si="7"/>
        <v>0</v>
      </c>
      <c r="K33" s="1">
        <f t="shared" si="8"/>
        <v>0</v>
      </c>
      <c r="L33" s="1">
        <f t="shared" si="9"/>
        <v>0</v>
      </c>
      <c r="M33" s="1">
        <f t="shared" si="10"/>
        <v>0</v>
      </c>
      <c r="N33" s="1">
        <f t="shared" si="11"/>
        <v>0</v>
      </c>
      <c r="O33" s="2">
        <f t="shared" si="12"/>
        <v>0</v>
      </c>
    </row>
    <row r="34" spans="1:15" s="23" customFormat="1" ht="85.2" customHeight="1" x14ac:dyDescent="0.3">
      <c r="A34" s="31">
        <v>15</v>
      </c>
      <c r="B34" s="24" t="s">
        <v>61</v>
      </c>
      <c r="C34" s="32"/>
      <c r="D34" s="25">
        <v>2</v>
      </c>
      <c r="E34" s="33" t="s">
        <v>44</v>
      </c>
      <c r="F34" s="34"/>
      <c r="G34" s="28">
        <v>0</v>
      </c>
      <c r="H34" s="1">
        <f t="shared" si="6"/>
        <v>0</v>
      </c>
      <c r="I34" s="28">
        <v>0</v>
      </c>
      <c r="J34" s="1">
        <f t="shared" si="7"/>
        <v>0</v>
      </c>
      <c r="K34" s="1">
        <f t="shared" si="8"/>
        <v>0</v>
      </c>
      <c r="L34" s="1">
        <f t="shared" si="9"/>
        <v>0</v>
      </c>
      <c r="M34" s="1">
        <f t="shared" si="10"/>
        <v>0</v>
      </c>
      <c r="N34" s="1">
        <f t="shared" si="11"/>
        <v>0</v>
      </c>
      <c r="O34" s="2">
        <f t="shared" si="12"/>
        <v>0</v>
      </c>
    </row>
    <row r="35" spans="1:15" s="23" customFormat="1" ht="72.599999999999994" customHeight="1" x14ac:dyDescent="0.3">
      <c r="A35" s="31">
        <v>16</v>
      </c>
      <c r="B35" s="24" t="s">
        <v>62</v>
      </c>
      <c r="C35" s="32"/>
      <c r="D35" s="25">
        <v>2</v>
      </c>
      <c r="E35" s="33" t="s">
        <v>44</v>
      </c>
      <c r="F35" s="34"/>
      <c r="G35" s="28">
        <v>0</v>
      </c>
      <c r="H35" s="1">
        <f t="shared" si="6"/>
        <v>0</v>
      </c>
      <c r="I35" s="28">
        <v>0</v>
      </c>
      <c r="J35" s="1">
        <f t="shared" si="7"/>
        <v>0</v>
      </c>
      <c r="K35" s="1">
        <f t="shared" si="8"/>
        <v>0</v>
      </c>
      <c r="L35" s="1">
        <f t="shared" si="9"/>
        <v>0</v>
      </c>
      <c r="M35" s="1">
        <f t="shared" si="10"/>
        <v>0</v>
      </c>
      <c r="N35" s="1">
        <f t="shared" si="11"/>
        <v>0</v>
      </c>
      <c r="O35" s="2">
        <f t="shared" si="12"/>
        <v>0</v>
      </c>
    </row>
    <row r="36" spans="1:15" s="23" customFormat="1" ht="77.400000000000006" customHeight="1" x14ac:dyDescent="0.3">
      <c r="A36" s="31">
        <v>17</v>
      </c>
      <c r="B36" s="24" t="s">
        <v>63</v>
      </c>
      <c r="C36" s="32"/>
      <c r="D36" s="25">
        <v>3</v>
      </c>
      <c r="E36" s="33" t="s">
        <v>44</v>
      </c>
      <c r="F36" s="34"/>
      <c r="G36" s="28">
        <v>0</v>
      </c>
      <c r="H36" s="1">
        <f t="shared" si="6"/>
        <v>0</v>
      </c>
      <c r="I36" s="28">
        <v>0</v>
      </c>
      <c r="J36" s="1">
        <f t="shared" si="7"/>
        <v>0</v>
      </c>
      <c r="K36" s="1">
        <f t="shared" si="8"/>
        <v>0</v>
      </c>
      <c r="L36" s="1">
        <f t="shared" si="9"/>
        <v>0</v>
      </c>
      <c r="M36" s="1">
        <f t="shared" si="10"/>
        <v>0</v>
      </c>
      <c r="N36" s="1">
        <f t="shared" si="11"/>
        <v>0</v>
      </c>
      <c r="O36" s="2">
        <f t="shared" si="12"/>
        <v>0</v>
      </c>
    </row>
    <row r="37" spans="1:15" s="23" customFormat="1" ht="90" customHeight="1" x14ac:dyDescent="0.3">
      <c r="A37" s="31">
        <v>18</v>
      </c>
      <c r="B37" s="24" t="s">
        <v>64</v>
      </c>
      <c r="C37" s="32"/>
      <c r="D37" s="25">
        <v>1</v>
      </c>
      <c r="E37" s="33" t="s">
        <v>44</v>
      </c>
      <c r="F37" s="34"/>
      <c r="G37" s="28">
        <v>0</v>
      </c>
      <c r="H37" s="1">
        <f t="shared" si="6"/>
        <v>0</v>
      </c>
      <c r="I37" s="28">
        <v>0</v>
      </c>
      <c r="J37" s="1">
        <f t="shared" si="7"/>
        <v>0</v>
      </c>
      <c r="K37" s="1">
        <f t="shared" si="8"/>
        <v>0</v>
      </c>
      <c r="L37" s="1">
        <f t="shared" si="9"/>
        <v>0</v>
      </c>
      <c r="M37" s="1">
        <f t="shared" si="10"/>
        <v>0</v>
      </c>
      <c r="N37" s="1">
        <f t="shared" si="11"/>
        <v>0</v>
      </c>
      <c r="O37" s="2">
        <f t="shared" si="12"/>
        <v>0</v>
      </c>
    </row>
    <row r="38" spans="1:15" s="23" customFormat="1" ht="73.2" customHeight="1" x14ac:dyDescent="0.3">
      <c r="A38" s="31">
        <v>19</v>
      </c>
      <c r="B38" s="24" t="s">
        <v>65</v>
      </c>
      <c r="C38" s="32"/>
      <c r="D38" s="25">
        <v>1</v>
      </c>
      <c r="E38" s="33" t="s">
        <v>44</v>
      </c>
      <c r="F38" s="34"/>
      <c r="G38" s="28">
        <v>0</v>
      </c>
      <c r="H38" s="1">
        <f t="shared" si="6"/>
        <v>0</v>
      </c>
      <c r="I38" s="28">
        <v>0</v>
      </c>
      <c r="J38" s="1">
        <f t="shared" si="7"/>
        <v>0</v>
      </c>
      <c r="K38" s="1">
        <f t="shared" si="8"/>
        <v>0</v>
      </c>
      <c r="L38" s="1">
        <f t="shared" si="9"/>
        <v>0</v>
      </c>
      <c r="M38" s="1">
        <f t="shared" si="10"/>
        <v>0</v>
      </c>
      <c r="N38" s="1">
        <f t="shared" si="11"/>
        <v>0</v>
      </c>
      <c r="O38" s="2">
        <f t="shared" si="12"/>
        <v>0</v>
      </c>
    </row>
    <row r="39" spans="1:15" s="23" customFormat="1" ht="152.4" customHeight="1" x14ac:dyDescent="0.3">
      <c r="A39" s="31">
        <v>20</v>
      </c>
      <c r="B39" s="24" t="s">
        <v>66</v>
      </c>
      <c r="C39" s="32"/>
      <c r="D39" s="25">
        <v>1</v>
      </c>
      <c r="E39" s="33" t="s">
        <v>44</v>
      </c>
      <c r="F39" s="34"/>
      <c r="G39" s="28">
        <v>0</v>
      </c>
      <c r="H39" s="1">
        <f t="shared" si="6"/>
        <v>0</v>
      </c>
      <c r="I39" s="28">
        <v>0</v>
      </c>
      <c r="J39" s="1">
        <f t="shared" si="7"/>
        <v>0</v>
      </c>
      <c r="K39" s="1">
        <f t="shared" si="8"/>
        <v>0</v>
      </c>
      <c r="L39" s="1">
        <f t="shared" si="9"/>
        <v>0</v>
      </c>
      <c r="M39" s="1">
        <f t="shared" si="10"/>
        <v>0</v>
      </c>
      <c r="N39" s="1">
        <f t="shared" si="11"/>
        <v>0</v>
      </c>
      <c r="O39" s="2">
        <f t="shared" si="12"/>
        <v>0</v>
      </c>
    </row>
    <row r="40" spans="1:15" s="23" customFormat="1" ht="124.2" customHeight="1" x14ac:dyDescent="0.3">
      <c r="A40" s="31">
        <v>21</v>
      </c>
      <c r="B40" s="24" t="s">
        <v>67</v>
      </c>
      <c r="C40" s="32"/>
      <c r="D40" s="25">
        <v>1</v>
      </c>
      <c r="E40" s="33" t="s">
        <v>44</v>
      </c>
      <c r="F40" s="34"/>
      <c r="G40" s="28">
        <v>0</v>
      </c>
      <c r="H40" s="1">
        <f t="shared" si="6"/>
        <v>0</v>
      </c>
      <c r="I40" s="28">
        <v>0</v>
      </c>
      <c r="J40" s="1">
        <f t="shared" si="7"/>
        <v>0</v>
      </c>
      <c r="K40" s="1">
        <f t="shared" si="8"/>
        <v>0</v>
      </c>
      <c r="L40" s="1">
        <f t="shared" si="9"/>
        <v>0</v>
      </c>
      <c r="M40" s="1">
        <f t="shared" si="10"/>
        <v>0</v>
      </c>
      <c r="N40" s="1">
        <f t="shared" si="11"/>
        <v>0</v>
      </c>
      <c r="O40" s="2">
        <f t="shared" si="12"/>
        <v>0</v>
      </c>
    </row>
    <row r="41" spans="1:15" s="23" customFormat="1" ht="70.8" customHeight="1" x14ac:dyDescent="0.3">
      <c r="A41" s="31">
        <v>22</v>
      </c>
      <c r="B41" s="24" t="s">
        <v>68</v>
      </c>
      <c r="C41" s="32"/>
      <c r="D41" s="25">
        <v>5</v>
      </c>
      <c r="E41" s="33" t="s">
        <v>44</v>
      </c>
      <c r="F41" s="34"/>
      <c r="G41" s="28">
        <v>0</v>
      </c>
      <c r="H41" s="1">
        <f t="shared" si="6"/>
        <v>0</v>
      </c>
      <c r="I41" s="28">
        <v>0</v>
      </c>
      <c r="J41" s="1">
        <f t="shared" si="7"/>
        <v>0</v>
      </c>
      <c r="K41" s="1">
        <f t="shared" si="8"/>
        <v>0</v>
      </c>
      <c r="L41" s="1">
        <f t="shared" si="9"/>
        <v>0</v>
      </c>
      <c r="M41" s="1">
        <f t="shared" si="10"/>
        <v>0</v>
      </c>
      <c r="N41" s="1">
        <f t="shared" si="11"/>
        <v>0</v>
      </c>
      <c r="O41" s="2">
        <f t="shared" si="12"/>
        <v>0</v>
      </c>
    </row>
    <row r="42" spans="1:15" s="23" customFormat="1" ht="74.400000000000006" customHeight="1" x14ac:dyDescent="0.3">
      <c r="A42" s="31">
        <v>23</v>
      </c>
      <c r="B42" s="24" t="s">
        <v>69</v>
      </c>
      <c r="C42" s="32"/>
      <c r="D42" s="25">
        <v>1</v>
      </c>
      <c r="E42" s="33" t="s">
        <v>44</v>
      </c>
      <c r="F42" s="34"/>
      <c r="G42" s="28">
        <v>0</v>
      </c>
      <c r="H42" s="1">
        <f t="shared" si="6"/>
        <v>0</v>
      </c>
      <c r="I42" s="28">
        <v>0</v>
      </c>
      <c r="J42" s="1">
        <f t="shared" si="7"/>
        <v>0</v>
      </c>
      <c r="K42" s="1">
        <f t="shared" si="8"/>
        <v>0</v>
      </c>
      <c r="L42" s="1">
        <f t="shared" si="9"/>
        <v>0</v>
      </c>
      <c r="M42" s="1">
        <f t="shared" si="10"/>
        <v>0</v>
      </c>
      <c r="N42" s="1">
        <f t="shared" si="11"/>
        <v>0</v>
      </c>
      <c r="O42" s="2">
        <f t="shared" si="12"/>
        <v>0</v>
      </c>
    </row>
    <row r="43" spans="1:15" s="23" customFormat="1" ht="133.19999999999999" customHeight="1" x14ac:dyDescent="0.3">
      <c r="A43" s="31">
        <v>24</v>
      </c>
      <c r="B43" s="24" t="s">
        <v>70</v>
      </c>
      <c r="C43" s="32"/>
      <c r="D43" s="25">
        <v>6</v>
      </c>
      <c r="E43" s="33" t="s">
        <v>44</v>
      </c>
      <c r="F43" s="34"/>
      <c r="G43" s="28">
        <v>0</v>
      </c>
      <c r="H43" s="1">
        <f t="shared" si="6"/>
        <v>0</v>
      </c>
      <c r="I43" s="28">
        <v>0</v>
      </c>
      <c r="J43" s="1">
        <f t="shared" si="7"/>
        <v>0</v>
      </c>
      <c r="K43" s="1">
        <f t="shared" si="8"/>
        <v>0</v>
      </c>
      <c r="L43" s="1">
        <f t="shared" si="9"/>
        <v>0</v>
      </c>
      <c r="M43" s="1">
        <f t="shared" si="10"/>
        <v>0</v>
      </c>
      <c r="N43" s="1">
        <f t="shared" si="11"/>
        <v>0</v>
      </c>
      <c r="O43" s="2">
        <f t="shared" si="12"/>
        <v>0</v>
      </c>
    </row>
    <row r="44" spans="1:15" s="23" customFormat="1" ht="71.400000000000006" customHeight="1" x14ac:dyDescent="0.3">
      <c r="A44" s="31">
        <v>25</v>
      </c>
      <c r="B44" s="24" t="s">
        <v>71</v>
      </c>
      <c r="C44" s="32"/>
      <c r="D44" s="25">
        <v>2</v>
      </c>
      <c r="E44" s="33" t="s">
        <v>44</v>
      </c>
      <c r="F44" s="34"/>
      <c r="G44" s="28">
        <v>0</v>
      </c>
      <c r="H44" s="1">
        <f t="shared" si="6"/>
        <v>0</v>
      </c>
      <c r="I44" s="28">
        <v>0</v>
      </c>
      <c r="J44" s="1">
        <f t="shared" si="7"/>
        <v>0</v>
      </c>
      <c r="K44" s="1">
        <f t="shared" si="8"/>
        <v>0</v>
      </c>
      <c r="L44" s="1">
        <f t="shared" si="9"/>
        <v>0</v>
      </c>
      <c r="M44" s="1">
        <f t="shared" si="10"/>
        <v>0</v>
      </c>
      <c r="N44" s="1">
        <f t="shared" si="11"/>
        <v>0</v>
      </c>
      <c r="O44" s="2">
        <f t="shared" si="12"/>
        <v>0</v>
      </c>
    </row>
    <row r="45" spans="1:15" s="23" customFormat="1" ht="58.8" customHeight="1" x14ac:dyDescent="0.3">
      <c r="A45" s="31">
        <v>26</v>
      </c>
      <c r="B45" s="24" t="s">
        <v>72</v>
      </c>
      <c r="C45" s="32"/>
      <c r="D45" s="25">
        <v>2</v>
      </c>
      <c r="E45" s="33" t="s">
        <v>44</v>
      </c>
      <c r="F45" s="34"/>
      <c r="G45" s="28">
        <v>0</v>
      </c>
      <c r="H45" s="1">
        <f t="shared" si="6"/>
        <v>0</v>
      </c>
      <c r="I45" s="28">
        <v>0</v>
      </c>
      <c r="J45" s="1">
        <f t="shared" si="7"/>
        <v>0</v>
      </c>
      <c r="K45" s="1">
        <f t="shared" si="8"/>
        <v>0</v>
      </c>
      <c r="L45" s="1">
        <f t="shared" si="9"/>
        <v>0</v>
      </c>
      <c r="M45" s="1">
        <f t="shared" si="10"/>
        <v>0</v>
      </c>
      <c r="N45" s="1">
        <f t="shared" si="11"/>
        <v>0</v>
      </c>
      <c r="O45" s="2">
        <f t="shared" si="12"/>
        <v>0</v>
      </c>
    </row>
    <row r="46" spans="1:15" s="23" customFormat="1" ht="42" customHeight="1" thickBot="1" x14ac:dyDescent="0.3">
      <c r="A46" s="19"/>
      <c r="B46" s="70"/>
      <c r="C46" s="70"/>
      <c r="D46" s="70"/>
      <c r="E46" s="70"/>
      <c r="F46" s="70"/>
      <c r="G46" s="70"/>
      <c r="H46" s="70"/>
      <c r="I46" s="70"/>
      <c r="J46" s="70"/>
      <c r="K46" s="70"/>
      <c r="L46" s="70"/>
      <c r="M46" s="71" t="s">
        <v>35</v>
      </c>
      <c r="N46" s="71"/>
      <c r="O46" s="30">
        <f>SUMIF(G:G,0%,L:L)</f>
        <v>0</v>
      </c>
    </row>
    <row r="47" spans="1:15" s="23" customFormat="1" ht="39" customHeight="1" thickBot="1" x14ac:dyDescent="0.3">
      <c r="A47" s="59" t="s">
        <v>24</v>
      </c>
      <c r="B47" s="60"/>
      <c r="C47" s="60"/>
      <c r="D47" s="60"/>
      <c r="E47" s="60"/>
      <c r="F47" s="60"/>
      <c r="G47" s="60"/>
      <c r="H47" s="60"/>
      <c r="I47" s="60"/>
      <c r="J47" s="60"/>
      <c r="K47" s="60"/>
      <c r="L47" s="60"/>
      <c r="M47" s="72" t="s">
        <v>10</v>
      </c>
      <c r="N47" s="72"/>
      <c r="O47" s="4">
        <f>SUMIF(G:G,5%,L:L)</f>
        <v>0</v>
      </c>
    </row>
    <row r="48" spans="1:15" s="23" customFormat="1" ht="30" customHeight="1" x14ac:dyDescent="0.25">
      <c r="A48" s="55" t="s">
        <v>42</v>
      </c>
      <c r="B48" s="56"/>
      <c r="C48" s="56"/>
      <c r="D48" s="56"/>
      <c r="E48" s="56"/>
      <c r="F48" s="56"/>
      <c r="G48" s="56"/>
      <c r="H48" s="56"/>
      <c r="I48" s="56"/>
      <c r="J48" s="56"/>
      <c r="K48" s="56"/>
      <c r="L48" s="57"/>
      <c r="M48" s="72" t="s">
        <v>11</v>
      </c>
      <c r="N48" s="72"/>
      <c r="O48" s="4">
        <f>SUMIF(G:G,19%,L:L)</f>
        <v>0</v>
      </c>
    </row>
    <row r="49" spans="1:15" s="23" customFormat="1" ht="30" customHeight="1" x14ac:dyDescent="0.25">
      <c r="A49" s="58"/>
      <c r="B49" s="58"/>
      <c r="C49" s="58"/>
      <c r="D49" s="58"/>
      <c r="E49" s="58"/>
      <c r="F49" s="58"/>
      <c r="G49" s="58"/>
      <c r="H49" s="58"/>
      <c r="I49" s="58"/>
      <c r="J49" s="58"/>
      <c r="K49" s="58"/>
      <c r="L49" s="58"/>
      <c r="M49" s="37" t="s">
        <v>7</v>
      </c>
      <c r="N49" s="38"/>
      <c r="O49" s="5">
        <f>SUM(O46:O48)</f>
        <v>0</v>
      </c>
    </row>
    <row r="50" spans="1:15" s="23" customFormat="1" ht="30" customHeight="1" x14ac:dyDescent="0.25">
      <c r="A50" s="58"/>
      <c r="B50" s="58"/>
      <c r="C50" s="58"/>
      <c r="D50" s="58"/>
      <c r="E50" s="58"/>
      <c r="F50" s="58"/>
      <c r="G50" s="58"/>
      <c r="H50" s="58"/>
      <c r="I50" s="58"/>
      <c r="J50" s="58"/>
      <c r="K50" s="58"/>
      <c r="L50" s="58"/>
      <c r="M50" s="73" t="s">
        <v>12</v>
      </c>
      <c r="N50" s="74"/>
      <c r="O50" s="6">
        <f>ROUND(O47*5%,0)</f>
        <v>0</v>
      </c>
    </row>
    <row r="51" spans="1:15" s="23" customFormat="1" ht="30" customHeight="1" x14ac:dyDescent="0.25">
      <c r="A51" s="58"/>
      <c r="B51" s="58"/>
      <c r="C51" s="58"/>
      <c r="D51" s="58"/>
      <c r="E51" s="58"/>
      <c r="F51" s="58"/>
      <c r="G51" s="58"/>
      <c r="H51" s="58"/>
      <c r="I51" s="58"/>
      <c r="J51" s="58"/>
      <c r="K51" s="58"/>
      <c r="L51" s="58"/>
      <c r="M51" s="73" t="s">
        <v>13</v>
      </c>
      <c r="N51" s="74"/>
      <c r="O51" s="4">
        <f>ROUND(O48*19%,0)</f>
        <v>0</v>
      </c>
    </row>
    <row r="52" spans="1:15" s="23" customFormat="1" ht="30" customHeight="1" x14ac:dyDescent="0.25">
      <c r="A52" s="58"/>
      <c r="B52" s="58"/>
      <c r="C52" s="58"/>
      <c r="D52" s="58"/>
      <c r="E52" s="58"/>
      <c r="F52" s="58"/>
      <c r="G52" s="58"/>
      <c r="H52" s="58"/>
      <c r="I52" s="58"/>
      <c r="J52" s="58"/>
      <c r="K52" s="58"/>
      <c r="L52" s="58"/>
      <c r="M52" s="37" t="s">
        <v>14</v>
      </c>
      <c r="N52" s="38"/>
      <c r="O52" s="5">
        <f>SUM(O50:O51)</f>
        <v>0</v>
      </c>
    </row>
    <row r="53" spans="1:15" s="23" customFormat="1" ht="30" customHeight="1" x14ac:dyDescent="0.25">
      <c r="A53" s="58"/>
      <c r="B53" s="58"/>
      <c r="C53" s="58"/>
      <c r="D53" s="58"/>
      <c r="E53" s="58"/>
      <c r="F53" s="58"/>
      <c r="G53" s="58"/>
      <c r="H53" s="58"/>
      <c r="I53" s="58"/>
      <c r="J53" s="58"/>
      <c r="K53" s="58"/>
      <c r="L53" s="58"/>
      <c r="M53" s="41" t="s">
        <v>33</v>
      </c>
      <c r="N53" s="42"/>
      <c r="O53" s="4">
        <f>SUMIF(I:I,8%,N:N)</f>
        <v>0</v>
      </c>
    </row>
    <row r="54" spans="1:15" s="23" customFormat="1" ht="37.5" customHeight="1" x14ac:dyDescent="0.25">
      <c r="A54" s="58"/>
      <c r="B54" s="58"/>
      <c r="C54" s="58"/>
      <c r="D54" s="58"/>
      <c r="E54" s="58"/>
      <c r="F54" s="58"/>
      <c r="G54" s="58"/>
      <c r="H54" s="58"/>
      <c r="I54" s="58"/>
      <c r="J54" s="58"/>
      <c r="K54" s="58"/>
      <c r="L54" s="58"/>
      <c r="M54" s="39" t="s">
        <v>32</v>
      </c>
      <c r="N54" s="40"/>
      <c r="O54" s="5">
        <f>SUM(O53)</f>
        <v>0</v>
      </c>
    </row>
    <row r="55" spans="1:15" s="23" customFormat="1" ht="44.25" customHeight="1" x14ac:dyDescent="0.25">
      <c r="A55" s="58"/>
      <c r="B55" s="58"/>
      <c r="C55" s="58"/>
      <c r="D55" s="58"/>
      <c r="E55" s="58"/>
      <c r="F55" s="58"/>
      <c r="G55" s="58"/>
      <c r="H55" s="58"/>
      <c r="I55" s="58"/>
      <c r="J55" s="58"/>
      <c r="K55" s="58"/>
      <c r="L55" s="58"/>
      <c r="M55" s="39" t="s">
        <v>15</v>
      </c>
      <c r="N55" s="40"/>
      <c r="O55" s="5">
        <f>+O49+O52+O54</f>
        <v>0</v>
      </c>
    </row>
    <row r="58" spans="1:15" x14ac:dyDescent="0.3">
      <c r="B58" s="36"/>
      <c r="C58" s="36"/>
    </row>
    <row r="59" spans="1:15" x14ac:dyDescent="0.3">
      <c r="B59" s="68"/>
      <c r="C59" s="68"/>
    </row>
    <row r="60" spans="1:15" ht="15" thickBot="1" x14ac:dyDescent="0.35">
      <c r="B60" s="69"/>
      <c r="C60" s="69"/>
    </row>
    <row r="61" spans="1:15" x14ac:dyDescent="0.3">
      <c r="B61" s="62" t="s">
        <v>20</v>
      </c>
      <c r="C61" s="62"/>
    </row>
    <row r="63" spans="1:15" x14ac:dyDescent="0.3">
      <c r="A63" s="26" t="s">
        <v>43</v>
      </c>
    </row>
    <row r="64" spans="1:15" x14ac:dyDescent="0.3">
      <c r="I64" s="35"/>
    </row>
  </sheetData>
  <sheetProtection algorithmName="SHA-512" hashValue="0p+L0apt6yDhSlrkkcQ4x304uOQ0olEKFI2wOnrpV45OjkEqnhF6nSATYmA3CZV26xgxeRWxKFJDhb0W9S5hVw==" saltValue="6H+nQhV2hp7gSQnAkqk3ng==" spinCount="100000" sheet="1" selectLockedCells="1"/>
  <mergeCells count="30">
    <mergeCell ref="A48:L55"/>
    <mergeCell ref="A47:L47"/>
    <mergeCell ref="A10:B10"/>
    <mergeCell ref="B61:C61"/>
    <mergeCell ref="D14:G14"/>
    <mergeCell ref="D16:G16"/>
    <mergeCell ref="F10:G10"/>
    <mergeCell ref="L10:N10"/>
    <mergeCell ref="B59:C60"/>
    <mergeCell ref="B46:L46"/>
    <mergeCell ref="M46:N46"/>
    <mergeCell ref="M47:N47"/>
    <mergeCell ref="M48:N48"/>
    <mergeCell ref="M49:N49"/>
    <mergeCell ref="M50:N50"/>
    <mergeCell ref="M51:N51"/>
    <mergeCell ref="A2:A5"/>
    <mergeCell ref="D12:G12"/>
    <mergeCell ref="A12:B16"/>
    <mergeCell ref="B2:M2"/>
    <mergeCell ref="B3:M3"/>
    <mergeCell ref="B4:M5"/>
    <mergeCell ref="M52:N52"/>
    <mergeCell ref="M55:N55"/>
    <mergeCell ref="M53:N53"/>
    <mergeCell ref="M54:N54"/>
    <mergeCell ref="N2:O2"/>
    <mergeCell ref="N3:O3"/>
    <mergeCell ref="N4:O4"/>
    <mergeCell ref="N5:O5"/>
  </mergeCells>
  <dataValidations count="1">
    <dataValidation type="whole" allowBlank="1" showInputMessage="1" showErrorMessage="1" sqref="F20:F4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G20:G45</xm:sqref>
        </x14:dataValidation>
        <x14:dataValidation type="list" allowBlank="1" showInputMessage="1" showErrorMessage="1">
          <x14:formula1>
            <xm:f>Hoja2!$F$7:$F$8</xm:f>
          </x14:formula1>
          <xm:sqref>I20:I45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2022-10-12T15:24:45Z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