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hyvalbuena\OneDrive - Universidad de Cundinamarca\HEIDY-2022\PROCESOS DIRECTA -2022\17. F-CD-292\3. DOCUMENTOS A PUBLICAR\"/>
    </mc:Choice>
  </mc:AlternateContent>
  <xr:revisionPtr revIDLastSave="261" documentId="6_{5B141185-E7E0-4C8F-AB25-2C98B0F258DE}" xr6:coauthVersionLast="36" xr6:coauthVersionMax="47" xr10:uidLastSave="{C161FCCD-9DCC-45DF-8590-367C43361BAD}"/>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K20" i="1" s="1"/>
  <c r="J20" i="1"/>
  <c r="L20" i="1"/>
  <c r="N20" i="1" s="1"/>
  <c r="N31" i="1"/>
  <c r="N32" i="1"/>
  <c r="N39" i="1"/>
  <c r="N43" i="1"/>
  <c r="N44" i="1"/>
  <c r="N51" i="1"/>
  <c r="N55" i="1"/>
  <c r="N56" i="1"/>
  <c r="N63" i="1"/>
  <c r="N67" i="1"/>
  <c r="N68" i="1"/>
  <c r="M30" i="1"/>
  <c r="M34" i="1"/>
  <c r="M35" i="1"/>
  <c r="M42" i="1"/>
  <c r="M46" i="1"/>
  <c r="M47" i="1"/>
  <c r="M54" i="1"/>
  <c r="M58" i="1"/>
  <c r="M59" i="1"/>
  <c r="M66" i="1"/>
  <c r="M70" i="1"/>
  <c r="M71" i="1"/>
  <c r="L28" i="1"/>
  <c r="M28" i="1" s="1"/>
  <c r="L29" i="1"/>
  <c r="N29" i="1" s="1"/>
  <c r="L30" i="1"/>
  <c r="N30" i="1" s="1"/>
  <c r="L31" i="1"/>
  <c r="L32" i="1"/>
  <c r="M32" i="1" s="1"/>
  <c r="L33" i="1"/>
  <c r="M33" i="1" s="1"/>
  <c r="L34" i="1"/>
  <c r="N34" i="1" s="1"/>
  <c r="L35" i="1"/>
  <c r="N35" i="1" s="1"/>
  <c r="O35" i="1" s="1"/>
  <c r="L36" i="1"/>
  <c r="M36" i="1" s="1"/>
  <c r="L37" i="1"/>
  <c r="L38" i="1"/>
  <c r="L39" i="1"/>
  <c r="M39" i="1" s="1"/>
  <c r="L40" i="1"/>
  <c r="M40" i="1" s="1"/>
  <c r="L41" i="1"/>
  <c r="N41" i="1" s="1"/>
  <c r="L42" i="1"/>
  <c r="N42" i="1" s="1"/>
  <c r="L43" i="1"/>
  <c r="L44" i="1"/>
  <c r="M44" i="1" s="1"/>
  <c r="L45" i="1"/>
  <c r="M45" i="1" s="1"/>
  <c r="L46" i="1"/>
  <c r="N46" i="1" s="1"/>
  <c r="L47" i="1"/>
  <c r="N47" i="1" s="1"/>
  <c r="O47" i="1" s="1"/>
  <c r="L48" i="1"/>
  <c r="M48" i="1" s="1"/>
  <c r="L49" i="1"/>
  <c r="L50" i="1"/>
  <c r="L51" i="1"/>
  <c r="M51" i="1" s="1"/>
  <c r="L52" i="1"/>
  <c r="M52" i="1" s="1"/>
  <c r="L53" i="1"/>
  <c r="N53" i="1" s="1"/>
  <c r="L54" i="1"/>
  <c r="N54" i="1" s="1"/>
  <c r="L55" i="1"/>
  <c r="L56" i="1"/>
  <c r="M56" i="1" s="1"/>
  <c r="L57" i="1"/>
  <c r="M57" i="1" s="1"/>
  <c r="L58" i="1"/>
  <c r="N58" i="1" s="1"/>
  <c r="L59" i="1"/>
  <c r="N59" i="1" s="1"/>
  <c r="O59" i="1" s="1"/>
  <c r="L60" i="1"/>
  <c r="M60" i="1" s="1"/>
  <c r="L61" i="1"/>
  <c r="L62" i="1"/>
  <c r="L63" i="1"/>
  <c r="M63" i="1" s="1"/>
  <c r="L64" i="1"/>
  <c r="M64" i="1" s="1"/>
  <c r="L65" i="1"/>
  <c r="N65" i="1" s="1"/>
  <c r="L66" i="1"/>
  <c r="N66" i="1" s="1"/>
  <c r="L67" i="1"/>
  <c r="L68" i="1"/>
  <c r="M68" i="1" s="1"/>
  <c r="L69" i="1"/>
  <c r="M69" i="1" s="1"/>
  <c r="L70" i="1"/>
  <c r="N70" i="1" s="1"/>
  <c r="L71" i="1"/>
  <c r="N71" i="1" s="1"/>
  <c r="L72" i="1"/>
  <c r="M72" i="1" s="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6" i="1"/>
  <c r="K67" i="1"/>
  <c r="K68" i="1"/>
  <c r="K69" i="1"/>
  <c r="K70" i="1"/>
  <c r="K71" i="1"/>
  <c r="K72"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K65" i="1" s="1"/>
  <c r="J66" i="1"/>
  <c r="J67" i="1"/>
  <c r="J68" i="1"/>
  <c r="J69" i="1"/>
  <c r="J70" i="1"/>
  <c r="J71" i="1"/>
  <c r="J72"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O63" i="1" l="1"/>
  <c r="O51" i="1"/>
  <c r="O67" i="1"/>
  <c r="O55" i="1"/>
  <c r="O43" i="1"/>
  <c r="O31" i="1"/>
  <c r="O39" i="1"/>
  <c r="M67" i="1"/>
  <c r="M55" i="1"/>
  <c r="M43" i="1"/>
  <c r="M31" i="1"/>
  <c r="N64" i="1"/>
  <c r="O64" i="1" s="1"/>
  <c r="N52" i="1"/>
  <c r="O52" i="1" s="1"/>
  <c r="N40" i="1"/>
  <c r="O40" i="1" s="1"/>
  <c r="N28" i="1"/>
  <c r="O28" i="1" s="1"/>
  <c r="O60" i="1"/>
  <c r="M65" i="1"/>
  <c r="O65" i="1" s="1"/>
  <c r="M53" i="1"/>
  <c r="M41" i="1"/>
  <c r="M29" i="1"/>
  <c r="N62" i="1"/>
  <c r="N50" i="1"/>
  <c r="O50" i="1" s="1"/>
  <c r="N38" i="1"/>
  <c r="O38" i="1" s="1"/>
  <c r="O71" i="1"/>
  <c r="O58" i="1"/>
  <c r="O46" i="1"/>
  <c r="O34" i="1"/>
  <c r="N61" i="1"/>
  <c r="O61" i="1" s="1"/>
  <c r="N49" i="1"/>
  <c r="O49" i="1" s="1"/>
  <c r="N37" i="1"/>
  <c r="O70" i="1"/>
  <c r="O33" i="1"/>
  <c r="N72" i="1"/>
  <c r="O72" i="1" s="1"/>
  <c r="N60" i="1"/>
  <c r="N48" i="1"/>
  <c r="O48" i="1" s="1"/>
  <c r="N36" i="1"/>
  <c r="O36" i="1" s="1"/>
  <c r="O69" i="1"/>
  <c r="O56" i="1"/>
  <c r="O44" i="1"/>
  <c r="O32" i="1"/>
  <c r="M62" i="1"/>
  <c r="O62" i="1" s="1"/>
  <c r="M50" i="1"/>
  <c r="M38" i="1"/>
  <c r="O68" i="1"/>
  <c r="M61" i="1"/>
  <c r="M49" i="1"/>
  <c r="M37" i="1"/>
  <c r="O37" i="1" s="1"/>
  <c r="O54" i="1"/>
  <c r="O42" i="1"/>
  <c r="O30" i="1"/>
  <c r="N69" i="1"/>
  <c r="N57" i="1"/>
  <c r="O57" i="1" s="1"/>
  <c r="N45" i="1"/>
  <c r="O45" i="1" s="1"/>
  <c r="N33" i="1"/>
  <c r="O66" i="1"/>
  <c r="O53" i="1"/>
  <c r="O41" i="1"/>
  <c r="O29" i="1"/>
  <c r="M20" i="1"/>
  <c r="O20" i="1" s="1"/>
  <c r="H21" i="1"/>
  <c r="H22" i="1"/>
  <c r="H23" i="1"/>
  <c r="H24" i="1"/>
  <c r="H25" i="1"/>
  <c r="H26" i="1"/>
  <c r="H27" i="1"/>
  <c r="J21" i="1"/>
  <c r="J22" i="1"/>
  <c r="J23" i="1"/>
  <c r="J24" i="1"/>
  <c r="J25" i="1"/>
  <c r="J26" i="1"/>
  <c r="J27" i="1"/>
  <c r="L21" i="1"/>
  <c r="N21" i="1" s="1"/>
  <c r="L22" i="1"/>
  <c r="N22" i="1" s="1"/>
  <c r="L23" i="1"/>
  <c r="M23" i="1" s="1"/>
  <c r="L24" i="1"/>
  <c r="N24" i="1" s="1"/>
  <c r="L25" i="1"/>
  <c r="N25" i="1" s="1"/>
  <c r="L26" i="1"/>
  <c r="M26" i="1" s="1"/>
  <c r="L27" i="1"/>
  <c r="N27" i="1" s="1"/>
  <c r="K23" i="1" l="1"/>
  <c r="K21" i="1"/>
  <c r="K26" i="1"/>
  <c r="M25" i="1"/>
  <c r="O25" i="1" s="1"/>
  <c r="K25" i="1"/>
  <c r="N26" i="1"/>
  <c r="O26" i="1" s="1"/>
  <c r="M27" i="1"/>
  <c r="O27" i="1" s="1"/>
  <c r="K24" i="1"/>
  <c r="K22" i="1"/>
  <c r="K27" i="1"/>
  <c r="M24" i="1"/>
  <c r="O24" i="1" s="1"/>
  <c r="M22" i="1"/>
  <c r="O22" i="1" s="1"/>
  <c r="M21" i="1"/>
  <c r="O21" i="1" s="1"/>
  <c r="N23" i="1"/>
  <c r="O23" i="1" s="1"/>
  <c r="O73" i="1" l="1"/>
  <c r="O74" i="1"/>
  <c r="O77" i="1" s="1"/>
  <c r="O80" i="1" l="1"/>
  <c r="O81" i="1" l="1"/>
  <c r="O75" i="1" l="1"/>
  <c r="O78" i="1" l="1"/>
  <c r="O79" i="1" s="1"/>
  <c r="O76" i="1"/>
  <c r="O8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<sst xmlns="http://schemas.openxmlformats.org/spreadsheetml/2006/main" count="151" uniqueCount="98">
  <si>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</si>
  <si>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</si>
  <si>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</si>
  <si>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</si>
  <si>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</si>
  <si>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</si>
  <si>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</si>
  <si>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</si>
  <si>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</si>
  <si>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</si>
  <si>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</si>
  <si>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</si>
  <si>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</si>
  <si>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</si>
  <si>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</si>
  <si>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</si>
  <si>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</si>
  <si>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</si>
  <si>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</si>
  <si>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</si>
  <si>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</si>
  <si>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</si>
  <si>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</si>
  <si>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</si>
  <si>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</si>
  <si>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</si>
  <si>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</si>
  <si>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</si>
  <si>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</si>
  <si>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</si>
  <si>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</si>
  <si>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</si>
  <si>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</si>
  <si>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</si>
  <si>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</si>
  <si>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</si>
  <si>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</si>
  <si>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</si>
  <si>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</si>
  <si>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</si>
  <si>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</si>
  <si>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</si>
  <si>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UNIDAD</t>
  </si>
  <si>
    <t>32.1-41.3</t>
  </si>
  <si>
    <r>
      <t xml:space="preserve">NOTA 1: </t>
    </r>
    <r>
      <rPr>
        <sz val="11"/>
        <color theme="1"/>
        <rFont val="Arial"/>
        <family val="2"/>
      </rPr>
      <t>Señor cotizante tenga en cuenta que es su obligación conocer y aplicar el tipo de tributo de acuerdo con el bien y/o servicio a ofertar.</t>
    </r>
    <r>
      <rPr>
        <b/>
        <sz val="11"/>
        <color theme="1"/>
        <rFont val="Arial"/>
        <family val="2"/>
      </rPr>
      <t xml:space="preserve">
NOTA 2: </t>
    </r>
    <r>
      <rPr>
        <sz val="11"/>
        <color theme="1"/>
        <rFont val="Arial"/>
        <family val="2"/>
      </rPr>
      <t>Señor cotizante recuerde que este formato se encuentra formulado y no admite valores con decimales en los precios unitarios.</t>
    </r>
    <r>
      <rPr>
        <b/>
        <sz val="11"/>
        <color theme="1"/>
        <rFont val="Arial"/>
        <family val="2"/>
      </rPr>
      <t xml:space="preserve">
NOTA 3: </t>
    </r>
    <r>
      <rPr>
        <sz val="11"/>
        <color theme="1"/>
        <rFont val="Arial"/>
        <family val="2"/>
      </rPr>
      <t>Tenga en cuenta el “Art. 477” del estatuto tributario, donde se presenta la aclaración de bienes exentos.</t>
    </r>
    <r>
      <rPr>
        <b/>
        <sz val="11"/>
        <color theme="1"/>
        <rFont val="Arial"/>
        <family val="2"/>
      </rPr>
      <t xml:space="preserve"> 
NOTA 4: </t>
    </r>
    <r>
      <rPr>
        <sz val="11"/>
        <color theme="1"/>
        <rFont val="Arial"/>
        <family val="2"/>
      </rPr>
      <t>Tenga en cuenta el “Art. 476” del estatuto tributario,  donde se presenta la aclaración de servicios excluidos.</t>
    </r>
    <r>
      <rPr>
        <b/>
        <sz val="11"/>
        <color theme="1"/>
        <rFont val="Arial"/>
        <family val="2"/>
      </rPr>
      <t xml:space="preserve">                                                                  
NOTA 5: </t>
    </r>
    <r>
      <rPr>
        <sz val="11"/>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1"/>
        <color theme="1"/>
        <rFont val="Arial"/>
        <family val="2"/>
      </rPr>
      <t xml:space="preserve">                                                                                                                                                                                                                                                                                                                                                                                                                                                                                 
NOTA 6: </t>
    </r>
    <r>
      <rPr>
        <sz val="11"/>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1"/>
        <color theme="1"/>
        <rFont val="Arial"/>
        <family val="2"/>
      </rPr>
      <t xml:space="preserve">
NOTA 7: </t>
    </r>
    <r>
      <rPr>
        <sz val="11"/>
        <color theme="1"/>
        <rFont val="Arial"/>
        <family val="2"/>
      </rPr>
      <t>La validez de la cotización no podrá ser Inferior a 30 días.</t>
    </r>
    <r>
      <rPr>
        <b/>
        <sz val="11"/>
        <color theme="1"/>
        <rFont val="Arial"/>
        <family val="2"/>
      </rPr>
      <t xml:space="preserve">
NOTA 8: </t>
    </r>
    <r>
      <rPr>
        <sz val="11"/>
        <color theme="1"/>
        <rFont val="Arial"/>
        <family val="2"/>
      </rPr>
      <t>Recuerde que la forma de pago está sujeta a las condiciones establecidas por la Universidad de Cundinamarca para el presente proceso.</t>
    </r>
    <r>
      <rPr>
        <b/>
        <sz val="11"/>
        <color theme="1"/>
        <rFont val="Arial"/>
        <family val="2"/>
      </rPr>
      <t xml:space="preserve">
NOTA 9: </t>
    </r>
    <r>
      <rPr>
        <sz val="11"/>
        <color theme="1"/>
        <rFont val="Arial"/>
        <family val="2"/>
      </rPr>
      <t>Verifique el término de ejecución establecido en los términos de la solicitud de cotización y/o sus anexos.</t>
    </r>
    <r>
      <rPr>
        <b/>
        <sz val="11"/>
        <color theme="1"/>
        <rFont val="Arial"/>
        <family val="2"/>
      </rPr>
      <t xml:space="preserve">
NOTA 10: </t>
    </r>
    <r>
      <rPr>
        <sz val="11"/>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1"/>
        <color theme="1"/>
        <rFont val="Arial"/>
        <family val="2"/>
      </rPr>
      <t xml:space="preserve">INCUMPLIMIENTO.
NOTA 11: </t>
    </r>
    <r>
      <rPr>
        <sz val="11"/>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1"/>
        <color theme="1"/>
        <rFont val="Arial"/>
        <family val="2"/>
      </rPr>
      <t xml:space="preserve">
NOTA 12: </t>
    </r>
    <r>
      <rPr>
        <sz val="11"/>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1"/>
        <color theme="1"/>
        <rFont val="Arial"/>
        <family val="2"/>
      </rPr>
      <t xml:space="preserve">
NOTA 13: </t>
    </r>
    <r>
      <rPr>
        <sz val="11"/>
        <color theme="1"/>
        <rFont val="Arial"/>
        <family val="2"/>
      </rPr>
      <t>Señor cotizante recuerde revisar los términos de la solicitud de cotización y/o sus anexos en su totalidad y tener en cuenta todas las condiciones establecidas para la presentación de la oferta.</t>
    </r>
  </si>
  <si>
    <t>-Placa 2018648-BASCULA INDUSTRIAL PLATAFORMA- Laboratorio Aguas- Girardot-Mantenimiento Preventivo y/o Correctivo. -Revisión Funcional.Limpieza externa e interna de circuitos y partes, cuando aplique lubricación y ajuste de los sistemas de apertura y cierre de puertas. -Revisión de componentes eléctricos y/o electrónicos.Revisión y ajuste de componentes mecánicos.Mantenimiento y verificación de Talímetro (Si aplica). -Evaluación de las condiciones del emplazamiento del equipo. -Verificación operacional .  </t>
  </si>
  <si>
    <t>-Placa 2018649-BASCULA INDUSTRIAL PLATAFORMA-Laboratorio Aguas- Girardot-Mantenimiento Preventivo y/o Correctivo. Revisión Funcional. -Limpieza externa e interna de circuitos y partes, cuando aplique lubricación y ajuste de los sistemas de apertura y cierre de puertas. -Revisión de componentes eléctricos y/o electrónicos. -Revisión y ajuste de componentes mecánicos. -Mantenimiento y verificación de Talímetro (Si aplica). -Evaluación de las condiciones del emplazamiento del equipo. -Verificación operacional.</t>
  </si>
  <si>
    <t>Placa 55361-BASCULA INDUSTRIAL PLATAFORMA-Laboratorio Aguas- Girardot-Mantenimiento Preventivo y/o Correctivo. -Revisión funcional.Limpieza externa e interna de circuitos y partes. Revisión de componentes eléctricos y/o electrónicos. -Revisión de Sistema de protección.Revisión de Sistema físico (Cámara de autolavado, suminitros y drenajes, reservorio). -Revisión de Sistema generador de vapor.Revisión de Sistema de vacío. -Revisión de Sistema neumático.</t>
  </si>
  <si>
    <t>Placa -46346-Estereoscopio -Marca-Scientific-LABORATORIO DE AGUAS-Girardot -Mantenimiento preventivo y/o Correctivo. Pruebas iniciales de funcionamiento. -Desmonte de piezas.Limpieza general interna y externa.Revisión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aplica).Revisión. - limpieza elementos ópticos. -Verificación y ajuste de cámara (si aplica).Verificación y ajuste de enfoque del equipo.Pruebas funcionales.  </t>
  </si>
  <si>
    <t>Placa-50031-Microscopio Opticos Para Procesos De Microbiologia Trinocular U 2000 Tr Iluminacion -Marca-Halogena-LABORATORIO DE AGUAS-Laboratorio Aguas- Girardot-Mantenimiento Preventivo y/o Correctivo.</t>
  </si>
  <si>
    <t>Placa-66623-Aparato De Osborne -Marca-Reynolds-LABORATORIO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</si>
  <si>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Placa-66624-Equipo De Mediicon De Caudal Ecuacion De  Marca-Bernoulli Con Tubo Venturi-LABORATORIO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  </t>
  </si>
  <si>
    <t>Placa -66625-Jet De Trayectoria De Chorro Y Flujo A Trabes De Un Orificio-LABORATORIO DE AGUAS-Girardot. Manenimiento preventivo y/o correctivo Chequeo inicial del equipo.Desarme y limpieza. -Revisión, limpieza y ajuste de componentes eléctricos y/o electrónicos. -Revisión, limpieza,lubricacion y ajuste de componentes mecánicos. -Verificación final de funcionamiento del equipo.</t>
  </si>
  <si>
    <t>Placa- 66626-Centro De Presion Equipo Tecquipment H6 Marca Tecquipment-LABORATORIO DE AGUAS-Girardot -Chequeo inicial del equipo.Desarme y limpieza. -Revisión, limpieza y ajuste de componentes eléctricos y/o electrónicos. -Revisión, limpieza,lubricacion y ajuste de componentes mecánicos. -Verificación final de funcionamiento del equipo.</t>
  </si>
  <si>
    <t>Placa-66627-Flujo Sobre Vertederos Tecquipment H6 Marcat-ecquipment-LABORATORIO DE AGUAS- Girardot. Mantenimiento Preventivo y/o Correctivo Chequeo inicial del equipo.Desarme y limpieza.Revisión - limpieza y ajuste de componentes eléctricos y/o electrónicos. -Revisión, limpieza,lubricacion y ajuste de componentes mecánicos. -Verificación final de funcionamiento del equipo.</t>
  </si>
  <si>
    <t>Placa-66628-Micro Molinete Swoffer Insttruments Marca Swoffer Instruments-LABORATORIO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</si>
  <si>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-66629-Embarcacion Por Control Remoto Para Batimetria Marca Seaflorr-LABORATORIO DE AGUAS-Girardot. Mantenimeinto Preventivo y/o Correctivo. Chequeo inicial del equipo. -Desarme y limpieza.Revisión, limpieza y ajuste de componentes eléctricos y/o electrónicos. -Revisión, limpieza,lubricacion y ajuste de componentes mecánicos. -Verificación final de funcionamiento del equipo.</t>
  </si>
  <si>
    <t>Placa-66630-Modulo De Friccion De Los Fluidos Marca Tecquipment-LABORATORIO DE AGUAS-Girardot. Mantenimiento Preventivo y/o Correctivo. -Chequeo inicial del equipo. -Desarme y limpieza. -Revisión, limpieza y ajuste de componentes eléctricos y/o electrónicos. -Revisión, limpieza,lubricacion y ajuste de componentes mecánicos. -Verificación final de funcionamiento del equipo</t>
  </si>
  <si>
    <t>Placa 66631-Banco Basico Para Hidraulico Fl 01,4 -Marca Dikon-LABORATORIO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</si>
  <si>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Placa-66632-Sistema De Medicion Dbo De 6 Posiciones Marca Wtw-LABORATORIO DE AGUAS-Girardot. Mantenimento Preventivo y/o Correctivo. Chequeo inicial del equipo.Desarme y limpieza.Revisión, -limpieza y ajuste de componentes eléctricos y/o electrónicos. -Revisión, limpieza,lubricacion y ajuste de componentes mecánicos. -Verificación final de funcionamiento del equipo.</t>
  </si>
  <si>
    <t>Placa-66633-Canal Para Ensayo De Flujo Abierto Y Cerrado Hd 06.1 Marca Ikoin-LABORATORIO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  </t>
  </si>
  <si>
    <t>66634-Medidor De Conductividad Portatil -Marca Hanna-LABORATORIO DE AGUAS-Girardot. Mantenimiento preventivo y/o Correctivo Revisión Funcional. -Desensamble y limpieza de los componentes internos externos. -Revisión, limpieza y ajuste de componentes eléctricos y/o electrónico (tarjeta electrónica principal, tarjeta acondicionamiento condicional, baterías, suministro de voltaje). -Revisión, limpieza y ajuste de periféricos, teclado, display, puertos, teclado.Revisión, limpieza, lubricación y ajuste de componentes mecánicos (Brazo porta electrodo). -Revision y ajuste de electrodos de medición (PH,Conductividad, OD, Ion selectivo). -Revisión de transferencia de datos (si aplica). -Prueba de funcionamiento con material de referencia.</t>
  </si>
  <si>
    <t>Placa-66636-Medidor De Conductividad Portatil Marca Hanna-LABORATORIO DE AGUAS-Giardot Mantenimiento preventivo y/o Correctivo. Revisión Funcional.Desensamble y limpieza de los componentes internos externos. -Revisión,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 -Revisión de transferencia de datos (si aplica).Prueba de funcionamiento con material de referencia.</t>
  </si>
  <si>
    <t>Placa-66639-Estacion Agrometeorologica Portatil Marca Davis-LABORATORIO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</si>
  <si>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Placa-66640-Multilector De Gases Marca Gfg Instrumentation-LABORATORIO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</si>
  <si>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66641-Medidor De Particulas Marca Extech-LABORATORIO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</si>
  <si>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Placa- 66642-Microbalanza Completa Marca Radwag--LABORATORIO DE AGUAS Mnattenimiento preventivo y/o Correctivo Revisión Funcional.Limpieza externa e interna de circuitos y partes, cuando aplique lubricación y ajuste de los sistemas de apertura y cierre de puertas. Revisión de componentes eléctricos y/o electrónicos. Revisión y ajuste de componentes mecánicos.Mantenimiento y verificación de Talímetro (Si aplica). Evaluación de las condiciones del emplazamiento del equipo. Verificación de nivel.Verificar la graduación de cero.</t>
  </si>
  <si>
    <t>Placa-66643-Medidor Portatil Oxigeno  Disuelto Marca Hanna-LABORATORIO DE AGUAS-Girardot Mantenimiento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selectivo).Revisión de transferencia de datos (si aplica).Prueba de funcionamiento con material de referencia.</t>
  </si>
  <si>
    <t>Placa -66645Microscopio Optico Trinocular -Marca Zeizz-LABORATORIO DE AGUAS Pruebas iniciales de funcionamiento. -Desmonte de piezas.Limpieza general interna y externa.Revisión y limpieza de tarjeta electrónica -.Revisión y ajuste de sistemas de iluminación.Verificar y ajustar platina mecánica (Ejes). -Limpieza y lubricación de partes móviles. -Revisión y verificación de los equipos de regulación de la señal para la luz trasmitida.Verificación y ajuste de la señal de alimentación de la lampara de fluorescencia y luz reflejada (si aplica).Revisión y limpieza elementos ópticos.Verificación y ajuste de cámara (si aplica).Verificación y ajuste de enfoque del equipo.Pruebas funcionales.</t>
  </si>
  <si>
    <t>Placa-66646-Agitador Magnetico-marca- Rct Con Calentamiento En Aluminio 115 V -LABORATORIO DE AGUAS-Girardot Mantenimiento preventivo y/o correctivo -Chequeo inicial del equipo.Desarme y limpieza.Revisión, -limpieza y ajuste de componentes eléctricos y/o electrónicos. Revisión, -limpieza,lubricacion y ajuste de componentes mecánicos. -Verificación final de funcionamiento del equipo.</t>
  </si>
  <si>
    <t>Placa 66649-Higrometro De Egistro De Datos De Memoria Marca Control Company-LABORATORIO DE AGUAS- Girardot Chequeo inicial del equipo. Desarme y limpieza.Revisión, limpieza y ajuste de componentes eléctricos y/o electrónicos. Revisión, limpieza,lubricacion y ajuste de componentes mecánicos. Verificación final de funcionamiento del equipo.</t>
  </si>
  <si>
    <t>Placa -66650Termometro Infrarrojo Digital Marca Extech-LABORATORIO DE AGUAS- Girardot Mantenimiento preventivo y/o correctivo Chequeo inicial del equipo.Desarme y limpieza.Revisión, limpieza y ajuste de componentes eléctricos y/o electrónicos. Revisión, limpieza,lubricacion y ajuste de componentes mecánicos.Verificación final de funcionamiento del equipo.</t>
  </si>
  <si>
    <t>Placa-66651-Termometro Infrarrojo Digital Marca Extech-LABORATORIO DE AGUAS-Girardot Chequeo inicial del equipo.Desarme y limpieza.Revisión, limpieza y ajuste de componentes eléctricos y/o electrónicos. Revisión, limpieza,lubricacion y ajuste de componentes mecánicos.Verificación final de funcionamiento del equipo.</t>
  </si>
  <si>
    <t>Placa-66652Termometro Infrarrojo Digital Marca Extech-LABORATORIO DE AGUAS-Girardot Mantenimiento prevetivo y/o correctivo Chequeo inicial del equipo.Desarme y limpieza.Revisión, -limpieza y ajuste de componentes eléctricos y/o electrónicos. -Revisión, limpieza,lubricacion y ajuste de componentes mecánicos. -Verificación final de funcionamiento del equipo.</t>
  </si>
  <si>
    <t>Placa -66653-Medidor Digital Portatil Conductivimetro De Suelo Directo-Marca Hanna-LABORATORIO DE AGUAS-Girardot Mantenmiento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voltaje).Revisión, limpieza y ajuste de periféricos, teclado, display, puertos, teclado.Revisión, limpieza, lubricación y ajuste de componentes mecánicos (Brazo porta electrodo).Revision y ajuste de electrodos de medición (PH,Conductividad, OD, Ion selectivo).Revisión de transferencia de datos (si aplica).Prueba de funcionamiento con material de referencia.</t>
  </si>
  <si>
    <t>Placa-66654Medidor Digital Portatil Conductivimetro De Suelo Directo-marca- Hanna-LABORATORIO DE AGUAS-Girardot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electrodo).Revision y ajuste de electrodos de medición (PH,Conductividad, OD, Ion selectivo).Revisión de transferencia de datos (si aplica). Prueba de funcionamiento con material de referencia.</t>
  </si>
  <si>
    <t>Placa-66655-Medidor Digital Portatil Conductivimetro De Suelo Directo-marca  Hanna-LABORATORIO DE AGUAS Mantenimiento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selectivo).Revisión de transferencia de datos (si aplica).Prueba de funcionamiento con material de referencia.</t>
  </si>
  <si>
    <t>Placa -66656-Banño Circulacion/Calentamiento Interfaz Software 10-l LABORATORIO DE AGUAS-Girardot. Revisión funcional.Limpieza general de equipo. -Verificación del funcionamiento de módulo de control.Revisión de resistencias y sensores.  </t>
  </si>
  <si>
    <t>Placa 66661Cabina Extractora De Gases Marca C4-LABORATORIO DE AGUAS-Girardot Mantenimiento prevetivo y/o correctivo Revisión funcional.Descontaminación (si aplica).Revisión Sistema eléctrico y electrónicos (potencia, tarjetas de control, conexiones, resistencias, capacitores, displays, integrados, pantalla, entre otros). Revisión Sistema Mecánico (lubricación de motores, revisión sistema de succión, limpieza de blower, limpieza áreas de trabajo, lijado de bandejas, revisión y limpieza de ductería). Revisión elementos estructurales y revisión de filtros.Mantenimiento sistemas de aire, distribución de presión, desinfección cámara de succión, desinfección área de trabajo, sanitización filtro .Revisión y ajuste de sensor de velocidad de aire, tomas eléctricas, diferencial de presión, fuentes de voltaje, sistema de luz UV, seistema de luz visible y protecciones.Verificación y ajuste de posición de ventana, prueba de continuidad de microchip.Revisión de filtros.Sellamiento de sistema para evitar fugas (si aplica).Verificación y ajuste de velocidad de aire.Prueba de verificación de funcionalidad</t>
  </si>
  <si>
    <t>Placa-66081-Plancha de Agitacion Magnetica marca- Thermocientifica-LABORATORIO DE AGUAS.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</si>
  <si>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Placa-2019339-CONTADOR DE PARTICULAS-LABORATORIO DE AGUAS-Girardot Chequeo inicial del equipo.Desarme y limpieza. Revisión, limpieza y ajuste de componentes eléctricos y/o electrónicos. Revisión, limpieza,lubricacion y ajuste de componentes mecánicos. Verificación final de funcionamiento del equipo</t>
  </si>
  <si>
    <t>Placa-2019340-COMPRADOR DE GASES AQ 200-LABORATORIO DE AGUAS-Girardot Mantenimiento preventivo y/o correctivo -Chequeo inicial del equipo. -Desarme y limpieza.Revisión, limpieza y ajuste de componentes eléctricos y/o electrónicos. -Revisión, limpieza,lubricacion y ajuste de componentes mecánicos. -Verificación final de funcionamiento del equipo.</t>
  </si>
  <si>
    <t>Placa 2019341-COMPRADOR DE GASES marca- AQ -201-LABORATORIO DE AGUAS-Girardot. -Chequeo inicial del equipo.- -Desarme y limpieza.Revisión, limpieza y ajuste de componentes eléctricos y/o electrónicos. -Revisión, limpieza,lubricacion y ajuste de componentes mecánicos. -Verificación final de funcionamiento del equipo.</t>
  </si>
  <si>
    <t>Placa-66632Medidor -marca -OXITOP- WTW  IS 6- LABORATORIO DE AGUAS -Girardot Mantenimiento preventivo y/o correctivo Revisión Funcional.Desensamble y limpieza de los componentes internos externos.Revisión, limpieza y ajuste de componentes eléctricos y/o electrónico (tarjeta electrónica principal, tarjeta acondicionamiento condicional, baterías, suministro de voltaje). -Revisión, limpieza y ajuste de periféricos, teclado, display, puertos, teclado. -Revisión, limpieza, lubricación y ajuste de componentes mecánicos (Brazo porta electrodo). -Revision y ajuste de electrodos de medición (PH,Conductividad, OD, Ion selectivo). -Revisión de transferencia de datos (si aplica).Prueba de funcionamiento con material de referencia.</t>
  </si>
  <si>
    <t>Placa-55363-Succionador Bomba de Vacio -LABORATORIO DE AGUAS- Girardot Chequeo inicial del equipo.Desarme y limpieza.Revisión, limpieza y ajuste de componentes eléctricos y/o electrónicos. Revisión, limpieza,lubricacion y ajuste de componentes mecánicos.Verificación final de funcionamiento del equipo.</t>
  </si>
  <si>
    <t>Placa 50027-Estereoscopio Para Procesos Hidrobiologia Estereo Microscopio Binocular Con Zoom De 8.8-LABORATORIO DE AGUAS-Girardot Pruebas iniciales de funcionamiento.Desmonte de piezas. -Limpieza general interna y externa.Revisión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</si>
  <si>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 50028-Estereoscopio Para Procesos Hidrobiologia Estereo Microscopio Binocular Con Zoom De 8.9-LABORATORIO DE AGUAS.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ópticos.Verificación y ajuste de cámara (si aplica). -Verificación y ajuste de enfoque del equipo.Pruebas funcionales.</t>
  </si>
  <si>
    <t>Placa-50029-Estereoscopio Para Procesos Hidrobiologia Estereo Microscopio Binocular Con Zoom De 8.10-LABORATORIO DE AGUAS-Girardot. -Pruebas iniciales de funcionamiento.Desmonte de piezas. -Limpieza general interna y externa.Revisión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ópticos.Verificación y ajuste de cámara (si aplica).Verificación y ajuste de enfoque del equipo.Pruebas funcionales.</t>
  </si>
  <si>
    <t>Placa-50030-Estereoscopio Para Procesos Hidrobiologia Estereo Microscopio Binocular Con Zoom De 8.11-LABORATORIO DE AGUAS-Girardot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ópticos.Verificación y ajuste de cámara (si aplica). -Verificación y ajuste de enfoque del equipo. -Pruebas funcionales.</t>
  </si>
  <si>
    <t>Placa-2000035-Estereoscopio Mediano  marca-Sokia Mod M516-LABORATORIO DE AGUAS-Girardot Pruebas iniciales de funcionamiento. Desmonte de piezas.Limpieza general interna y externa. -Revisión y limpieza de tarjeta electrónica. -Revisión y ajuste de sistemas de iluminación. -Verificar y ajustar platina mecánica (Ejes).Limpieza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</si>
  <si>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Placa-2000036-Estereoscopio Mediano -Marca-Sokia Mod M516-laboratorio de aguas-Girardot. Mantenimiento preventivo y/o correctivo. Pruebas iniciales de funcionamiento. -Desmonte de piezas.Limpieza general interna y externa. -Revisión y limpieza de tarjeta electrónica.Revisión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</si>
  <si>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Placa-2000037-Estereoscopio Mediano  marca -Sokia Mod M516-Laboratorio de aguas-Girardot. Mantenimiento preventivo y/o correctivo.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</si>
  <si>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 2000038-Estereoscopio Mediano-Marca- Sokia Mod-M516-Laboratorio de Aguas-Girardot. Mantenimiento preventivo y/o correctivo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</si>
  <si>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Placa-2000039-Estereoscopio Mediano-Marca- Sokia Mod M516-laboratorio de aguas-Girardot. Mantenimiento preventivo y/o correctivo Pruebas iniciales de funcionamiento. -Desmonte de piezas.Limpieza general interna y externa. -Revisión y limpieza de tarjeta electrónica. -Revisión y ajuste de sistemas de iluminación. -Verificar y ajustar platina mecánica (Ejes). -Limpieza y lubricación de partes móviles. -Revisión y verificación de los equipos de regulación de la señal para la luz trasmitida. -Verificación y ajuste de la señal de alimentación de la lampara de fluorescencia y luz reflejada (si aplica).- Revisión y limpieza elementos ópticos. -Verificación y ajuste de cámara (si aplica). -Verificación y ajuste de enfoque del equipo.Pruebas funcionales.</t>
  </si>
  <si>
    <t>Placa-50032-Microscopio Opticos Para Procesos De Microbiologia Trinocular U 2000 Tr Iluminacion Marca-Halogena-LABORATORIO DE AGUAS-Girardot. Mantenimiento preventivo y/o correctivo. Pruebas iniciales de funcionamiento.Desmonte de piezas. -Limpieza general interna y externa.Revisión y limpieza de tarjeta electrónica. -Revisión y ajuste de sistemas de iluminación. -Verificar y ajustar platina mecánica (Ejes).Limpieza y lubricación de partes móviles. -Revisión y verificación de los equipos de regulación de la señal para la luz trasmitida. -Verificación y ajuste de la señal de alimentación de la lampara de fluorescencia y luz reflejada (si aplica).Revisión y limpieza elementos ópticos. -Verificación y ajuste de cámara (si aplica).Verificación y ajuste de enfoque del equipo.Pruebas funcionales.  </t>
  </si>
  <si>
    <t>Placa-50024-Equipo Para Estudio De Ultrafiltrasion Y  marca-Osmosis Inversa Ref: Ta-Uo-220/ElLABORATORIO DE AGUAS-Girardot Mantenimiento preventivo y/o correctivo Chequeo inicial del equipo.Desarme y limpieza.Revisión, -limpieza y ajuste de componentes eléctricos y/o electrónicos. -Revisión, limpieza,lubricacion y ajuste de componentes mecánicos. -Verificación final de funcionamiento del equipo.</t>
  </si>
  <si>
    <t>Placa -50831-Equipo Para Estudio De Depuracion Biologica   A Pequeña Escala  Ref:Marca Ta-Db-001/Pe-LABORATORIO DE AGUAS-Girardot. Mantenimiento Preventivo y/o correcivo -Chequeo inicial del equipo.Desarme y limpieza. -Revisión, limpieza y ajuste de componentes eléctricos y/o electrónicos. -Revisión, limpieza,lubricacion y ajuste de componentes mecánicos. -Verificación final de funcionamiento del equipo.  </t>
  </si>
  <si>
    <t> Bolsa de Repuestos.-LABORATORIO DE AGUAS-Girardot. bolsa de repuestos para los equipos que requieren cambio de partes no contempladas en el mantenimiento correctivo de los items anteriormente nombrados, esta bolsa de repuestos tiene el valor de Diez millones de pesos ( $ 10.000.000)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</si>
</sst>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0" borderId="28" xfId="0" applyFont="1" applyBorder="1" applyAlignment="1">
      <alignment wrapText="1"/>
    </xf>
    <xf numFmtId="0" fontId="28" fillId="3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hidden="1"/>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9" fillId="0" borderId="2"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0"/>
  <sheetViews>
    <sheetView tabSelected="1" topLeftCell="A7" zoomScale="60" zoomScaleNormal="60" zoomScaleSheetLayoutView="70" zoomScalePageLayoutView="55" workbookViewId="0">
      <selection activeCell="C72" sqref="C72"/>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17" style="28" customWidth="1"/>
    <col min="7" max="7" width="12.85546875" style="6" customWidth="1"/>
    <col min="8" max="8" width="15" style="6" customWidth="1"/>
    <col min="9" max="9" width="20.28515625" style="6" customWidth="1"/>
    <col min="10" max="10" width="15" style="6" customWidth="1"/>
    <col min="11" max="11" width="17.85546875" style="7" customWidth="1"/>
    <col min="12" max="13" width="16.7109375" style="7" customWidth="1"/>
    <col min="14" max="14" width="14.7109375" style="7" customWidth="1"/>
    <col min="15" max="15" width="18.7109375" style="7" customWidth="1"/>
    <col min="16" max="16384" width="11.42578125" style="7"/>
  </cols>
  <sheetData>
    <row r="1" spans="1:15" x14ac:dyDescent="0.25">
      <c r="F1" s="27"/>
    </row>
    <row r="2" spans="1:15" ht="15.75" customHeight="1" x14ac:dyDescent="0.25">
      <c r="A2" s="48"/>
      <c r="B2" s="58" t="s">
        <v>0</v>
      </c>
      <c r="C2" s="58"/>
      <c r="D2" s="58"/>
      <c r="E2" s="58"/>
      <c r="F2" s="58"/>
      <c r="G2" s="58"/>
      <c r="H2" s="58"/>
      <c r="I2" s="58"/>
      <c r="J2" s="58"/>
      <c r="K2" s="58"/>
      <c r="L2" s="58"/>
      <c r="M2" s="58"/>
      <c r="N2" s="47" t="s">
        <v>37</v>
      </c>
      <c r="O2" s="47"/>
    </row>
    <row r="3" spans="1:15" ht="15.75" customHeight="1" x14ac:dyDescent="0.25">
      <c r="A3" s="48"/>
      <c r="B3" s="58" t="s">
        <v>1</v>
      </c>
      <c r="C3" s="58"/>
      <c r="D3" s="58"/>
      <c r="E3" s="58"/>
      <c r="F3" s="58"/>
      <c r="G3" s="58"/>
      <c r="H3" s="58"/>
      <c r="I3" s="58"/>
      <c r="J3" s="58"/>
      <c r="K3" s="58"/>
      <c r="L3" s="58"/>
      <c r="M3" s="58"/>
      <c r="N3" s="47" t="s">
        <v>40</v>
      </c>
      <c r="O3" s="47"/>
    </row>
    <row r="4" spans="1:15" ht="16.5" customHeight="1" x14ac:dyDescent="0.25">
      <c r="A4" s="48"/>
      <c r="B4" s="58" t="s">
        <v>36</v>
      </c>
      <c r="C4" s="58"/>
      <c r="D4" s="58"/>
      <c r="E4" s="58"/>
      <c r="F4" s="58"/>
      <c r="G4" s="58"/>
      <c r="H4" s="58"/>
      <c r="I4" s="58"/>
      <c r="J4" s="58"/>
      <c r="K4" s="58"/>
      <c r="L4" s="58"/>
      <c r="M4" s="58"/>
      <c r="N4" s="47" t="s">
        <v>41</v>
      </c>
      <c r="O4" s="47"/>
    </row>
    <row r="5" spans="1:15" ht="15" customHeight="1" x14ac:dyDescent="0.25">
      <c r="A5" s="48"/>
      <c r="B5" s="58"/>
      <c r="C5" s="58"/>
      <c r="D5" s="58"/>
      <c r="E5" s="58"/>
      <c r="F5" s="58"/>
      <c r="G5" s="58"/>
      <c r="H5" s="58"/>
      <c r="I5" s="58"/>
      <c r="J5" s="58"/>
      <c r="K5" s="58"/>
      <c r="L5" s="58"/>
      <c r="M5" s="58"/>
      <c r="N5" s="47" t="s">
        <v>38</v>
      </c>
      <c r="O5" s="47"/>
    </row>
    <row r="7" spans="1:15" x14ac:dyDescent="0.25">
      <c r="A7" s="8" t="s">
        <v>39</v>
      </c>
    </row>
    <row r="8" spans="1:15" x14ac:dyDescent="0.25">
      <c r="A8" s="8"/>
    </row>
    <row r="9" spans="1:15" x14ac:dyDescent="0.25">
      <c r="A9" s="9" t="s">
        <v>29</v>
      </c>
    </row>
    <row r="10" spans="1:15" ht="25.5" customHeight="1" x14ac:dyDescent="0.25">
      <c r="A10" s="65" t="s">
        <v>28</v>
      </c>
      <c r="B10" s="65"/>
      <c r="C10" s="10"/>
      <c r="E10" s="11" t="s">
        <v>21</v>
      </c>
      <c r="F10" s="67"/>
      <c r="G10" s="68"/>
      <c r="K10" s="12" t="s">
        <v>16</v>
      </c>
      <c r="L10" s="69"/>
      <c r="M10" s="70"/>
      <c r="N10" s="71"/>
    </row>
    <row r="11" spans="1:15" ht="15.75" thickBot="1" x14ac:dyDescent="0.3">
      <c r="A11" s="10"/>
      <c r="B11" s="10"/>
      <c r="C11" s="10"/>
      <c r="E11" s="13"/>
      <c r="F11" s="29"/>
      <c r="G11" s="13"/>
      <c r="K11" s="14"/>
      <c r="L11" s="15"/>
      <c r="M11" s="15"/>
      <c r="N11" s="15"/>
    </row>
    <row r="12" spans="1:15" ht="30.75" customHeight="1" thickBot="1" x14ac:dyDescent="0.3">
      <c r="A12" s="52" t="s">
        <v>26</v>
      </c>
      <c r="B12" s="53"/>
      <c r="C12" s="16"/>
      <c r="D12" s="49" t="s">
        <v>17</v>
      </c>
      <c r="E12" s="50"/>
      <c r="F12" s="50"/>
      <c r="G12" s="51"/>
      <c r="H12" s="5"/>
      <c r="I12" s="24"/>
      <c r="J12" s="24"/>
      <c r="K12" s="14"/>
    </row>
    <row r="13" spans="1:15" ht="15.75" thickBot="1" x14ac:dyDescent="0.3">
      <c r="A13" s="54"/>
      <c r="B13" s="55"/>
      <c r="C13" s="16"/>
      <c r="D13" s="17"/>
      <c r="E13" s="13"/>
      <c r="F13" s="29"/>
      <c r="G13" s="13"/>
      <c r="K13" s="14"/>
    </row>
    <row r="14" spans="1:15" ht="30" customHeight="1" thickBot="1" x14ac:dyDescent="0.3">
      <c r="A14" s="54"/>
      <c r="B14" s="55"/>
      <c r="C14" s="16"/>
      <c r="D14" s="49" t="s">
        <v>18</v>
      </c>
      <c r="E14" s="50"/>
      <c r="F14" s="50"/>
      <c r="G14" s="51"/>
      <c r="H14" s="5"/>
      <c r="I14" s="24"/>
      <c r="J14" s="24"/>
      <c r="K14" s="14"/>
    </row>
    <row r="15" spans="1:15" ht="18.75" customHeight="1" thickBot="1" x14ac:dyDescent="0.3">
      <c r="A15" s="54"/>
      <c r="B15" s="55"/>
      <c r="C15" s="16"/>
      <c r="E15" s="13"/>
      <c r="F15" s="29"/>
      <c r="G15" s="13"/>
      <c r="K15" s="14"/>
    </row>
    <row r="16" spans="1:15" ht="24" customHeight="1" thickBot="1" x14ac:dyDescent="0.3">
      <c r="A16" s="56"/>
      <c r="B16" s="57"/>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9" customFormat="1" ht="200.25" customHeight="1" x14ac:dyDescent="0.2">
      <c r="A20" s="31">
        <v>1</v>
      </c>
      <c r="B20" s="32" t="s">
        <v>45</v>
      </c>
      <c r="C20" s="33"/>
      <c r="D20" s="40">
        <v>1</v>
      </c>
      <c r="E20" s="34" t="s">
        <v>42</v>
      </c>
      <c r="F20" s="35">
        <v>0</v>
      </c>
      <c r="G20" s="36">
        <v>0</v>
      </c>
      <c r="H20" s="37">
        <f t="shared" ref="H20:H72" si="0">+ROUND(F20*G20,0)</f>
        <v>0</v>
      </c>
      <c r="I20" s="36">
        <v>0</v>
      </c>
      <c r="J20" s="37">
        <f t="shared" ref="J20:J72" si="1">ROUND(F20*I20,0)</f>
        <v>0</v>
      </c>
      <c r="K20" s="37">
        <f t="shared" ref="K20:K72" si="2">ROUND(F20+H20+J20,0)</f>
        <v>0</v>
      </c>
      <c r="L20" s="37">
        <f t="shared" ref="L20:L72" si="3">ROUND(F20*D20,0)</f>
        <v>0</v>
      </c>
      <c r="M20" s="37">
        <f t="shared" ref="M20:M72" si="4">ROUND(L20*G20,0)</f>
        <v>0</v>
      </c>
      <c r="N20" s="37">
        <f t="shared" ref="N20:N72" si="5">ROUND(L20*I20,0)</f>
        <v>0</v>
      </c>
      <c r="O20" s="38">
        <f t="shared" ref="O20:O72" si="6">ROUND(L20+N20+M20,0)</f>
        <v>0</v>
      </c>
    </row>
    <row r="21" spans="1:15" s="39" customFormat="1" ht="193.5" customHeight="1" x14ac:dyDescent="0.2">
      <c r="A21" s="31">
        <v>2</v>
      </c>
      <c r="B21" s="32" t="s">
        <v>46</v>
      </c>
      <c r="C21" s="33"/>
      <c r="D21" s="40">
        <v>1</v>
      </c>
      <c r="E21" s="34" t="s">
        <v>42</v>
      </c>
      <c r="F21" s="35">
        <v>0</v>
      </c>
      <c r="G21" s="36">
        <v>0</v>
      </c>
      <c r="H21" s="37">
        <f t="shared" si="0"/>
        <v>0</v>
      </c>
      <c r="I21" s="36">
        <v>0</v>
      </c>
      <c r="J21" s="37">
        <f t="shared" si="1"/>
        <v>0</v>
      </c>
      <c r="K21" s="37">
        <f t="shared" si="2"/>
        <v>0</v>
      </c>
      <c r="L21" s="37">
        <f t="shared" si="3"/>
        <v>0</v>
      </c>
      <c r="M21" s="37">
        <f t="shared" si="4"/>
        <v>0</v>
      </c>
      <c r="N21" s="37">
        <f t="shared" si="5"/>
        <v>0</v>
      </c>
      <c r="O21" s="38">
        <f t="shared" si="6"/>
        <v>0</v>
      </c>
    </row>
    <row r="22" spans="1:15" s="39" customFormat="1" ht="175.5" customHeight="1" x14ac:dyDescent="0.2">
      <c r="A22" s="31">
        <v>3</v>
      </c>
      <c r="B22" s="32" t="s">
        <v>47</v>
      </c>
      <c r="C22" s="33"/>
      <c r="D22" s="40">
        <v>1</v>
      </c>
      <c r="E22" s="34" t="s">
        <v>42</v>
      </c>
      <c r="F22" s="35">
        <v>0</v>
      </c>
      <c r="G22" s="36">
        <v>0</v>
      </c>
      <c r="H22" s="37">
        <f t="shared" si="0"/>
        <v>0</v>
      </c>
      <c r="I22" s="36">
        <v>0</v>
      </c>
      <c r="J22" s="37">
        <f t="shared" si="1"/>
        <v>0</v>
      </c>
      <c r="K22" s="37">
        <f t="shared" si="2"/>
        <v>0</v>
      </c>
      <c r="L22" s="37">
        <f t="shared" si="3"/>
        <v>0</v>
      </c>
      <c r="M22" s="37">
        <f t="shared" si="4"/>
        <v>0</v>
      </c>
      <c r="N22" s="37">
        <f t="shared" si="5"/>
        <v>0</v>
      </c>
      <c r="O22" s="38">
        <f t="shared" si="6"/>
        <v>0</v>
      </c>
    </row>
    <row r="23" spans="1:15" s="39" customFormat="1" ht="249.75" customHeight="1" x14ac:dyDescent="0.2">
      <c r="A23" s="31">
        <v>4</v>
      </c>
      <c r="B23" s="32" t="s">
        <v>48</v>
      </c>
      <c r="C23" s="33"/>
      <c r="D23" s="40">
        <v>1</v>
      </c>
      <c r="E23" s="34" t="s">
        <v>42</v>
      </c>
      <c r="F23" s="35">
        <v>0</v>
      </c>
      <c r="G23" s="36">
        <v>0</v>
      </c>
      <c r="H23" s="37">
        <f t="shared" si="0"/>
        <v>0</v>
      </c>
      <c r="I23" s="36">
        <v>0</v>
      </c>
      <c r="J23" s="37">
        <f t="shared" si="1"/>
        <v>0</v>
      </c>
      <c r="K23" s="37">
        <f t="shared" si="2"/>
        <v>0</v>
      </c>
      <c r="L23" s="37">
        <f t="shared" si="3"/>
        <v>0</v>
      </c>
      <c r="M23" s="37">
        <f t="shared" si="4"/>
        <v>0</v>
      </c>
      <c r="N23" s="37">
        <f t="shared" si="5"/>
        <v>0</v>
      </c>
      <c r="O23" s="38">
        <f t="shared" si="6"/>
        <v>0</v>
      </c>
    </row>
    <row r="24" spans="1:15" s="39" customFormat="1" ht="93.75" customHeight="1" x14ac:dyDescent="0.2">
      <c r="A24" s="31">
        <v>5</v>
      </c>
      <c r="B24" s="32" t="s">
        <v>49</v>
      </c>
      <c r="C24" s="33"/>
      <c r="D24" s="40">
        <v>1</v>
      </c>
      <c r="E24" s="34" t="s">
        <v>42</v>
      </c>
      <c r="F24" s="35">
        <v>0</v>
      </c>
      <c r="G24" s="36">
        <v>0</v>
      </c>
      <c r="H24" s="37">
        <f t="shared" si="0"/>
        <v>0</v>
      </c>
      <c r="I24" s="36">
        <v>0</v>
      </c>
      <c r="J24" s="37">
        <f t="shared" si="1"/>
        <v>0</v>
      </c>
      <c r="K24" s="37">
        <f t="shared" si="2"/>
        <v>0</v>
      </c>
      <c r="L24" s="37">
        <f t="shared" si="3"/>
        <v>0</v>
      </c>
      <c r="M24" s="37">
        <f t="shared" si="4"/>
        <v>0</v>
      </c>
      <c r="N24" s="37">
        <f t="shared" si="5"/>
        <v>0</v>
      </c>
      <c r="O24" s="38">
        <f t="shared" si="6"/>
        <v>0</v>
      </c>
    </row>
    <row r="25" spans="1:15" s="39" customFormat="1" ht="134.25" customHeight="1" x14ac:dyDescent="0.2">
      <c r="A25" s="31">
        <v>6</v>
      </c>
      <c r="B25" s="32" t="s">
        <v>50</v>
      </c>
      <c r="C25" s="33"/>
      <c r="D25" s="40">
        <v>1</v>
      </c>
      <c r="E25" s="34" t="s">
        <v>42</v>
      </c>
      <c r="F25" s="35">
        <v>0</v>
      </c>
      <c r="G25" s="36">
        <v>0</v>
      </c>
      <c r="H25" s="37">
        <f t="shared" si="0"/>
        <v>0</v>
      </c>
      <c r="I25" s="36">
        <v>0</v>
      </c>
      <c r="J25" s="37">
        <f t="shared" si="1"/>
        <v>0</v>
      </c>
      <c r="K25" s="37">
        <f t="shared" si="2"/>
        <v>0</v>
      </c>
      <c r="L25" s="37">
        <f t="shared" si="3"/>
        <v>0</v>
      </c>
      <c r="M25" s="37">
        <f t="shared" si="4"/>
        <v>0</v>
      </c>
      <c r="N25" s="37">
        <f t="shared" si="5"/>
        <v>0</v>
      </c>
      <c r="O25" s="38">
        <f t="shared" si="6"/>
        <v>0</v>
      </c>
    </row>
    <row r="26" spans="1:15" s="39" customFormat="1" ht="168" customHeight="1" x14ac:dyDescent="0.2">
      <c r="A26" s="31">
        <v>7</v>
      </c>
      <c r="B26" s="32" t="s">
        <v>51</v>
      </c>
      <c r="C26" s="33"/>
      <c r="D26" s="40">
        <v>1</v>
      </c>
      <c r="E26" s="34" t="s">
        <v>42</v>
      </c>
      <c r="F26" s="35">
        <v>0</v>
      </c>
      <c r="G26" s="36">
        <v>0</v>
      </c>
      <c r="H26" s="37">
        <f t="shared" si="0"/>
        <v>0</v>
      </c>
      <c r="I26" s="36">
        <v>0</v>
      </c>
      <c r="J26" s="37">
        <f t="shared" si="1"/>
        <v>0</v>
      </c>
      <c r="K26" s="37">
        <f t="shared" si="2"/>
        <v>0</v>
      </c>
      <c r="L26" s="37">
        <f t="shared" si="3"/>
        <v>0</v>
      </c>
      <c r="M26" s="37">
        <f t="shared" si="4"/>
        <v>0</v>
      </c>
      <c r="N26" s="37">
        <f t="shared" si="5"/>
        <v>0</v>
      </c>
      <c r="O26" s="38">
        <f t="shared" si="6"/>
        <v>0</v>
      </c>
    </row>
    <row r="27" spans="1:15" s="39" customFormat="1" ht="138.75" customHeight="1" x14ac:dyDescent="0.2">
      <c r="A27" s="31">
        <v>8</v>
      </c>
      <c r="B27" s="32" t="s">
        <v>52</v>
      </c>
      <c r="C27" s="33"/>
      <c r="D27" s="40">
        <v>1</v>
      </c>
      <c r="E27" s="34" t="s">
        <v>42</v>
      </c>
      <c r="F27" s="35">
        <v>0</v>
      </c>
      <c r="G27" s="36">
        <v>0</v>
      </c>
      <c r="H27" s="37">
        <f t="shared" si="0"/>
        <v>0</v>
      </c>
      <c r="I27" s="36">
        <v>0</v>
      </c>
      <c r="J27" s="37">
        <f t="shared" si="1"/>
        <v>0</v>
      </c>
      <c r="K27" s="37">
        <f t="shared" si="2"/>
        <v>0</v>
      </c>
      <c r="L27" s="37">
        <f t="shared" si="3"/>
        <v>0</v>
      </c>
      <c r="M27" s="37">
        <f t="shared" si="4"/>
        <v>0</v>
      </c>
      <c r="N27" s="37">
        <f t="shared" si="5"/>
        <v>0</v>
      </c>
      <c r="O27" s="38">
        <f t="shared" si="6"/>
        <v>0</v>
      </c>
    </row>
    <row r="28" spans="1:15" s="39" customFormat="1" ht="125.25" customHeight="1" x14ac:dyDescent="0.2">
      <c r="A28" s="31">
        <v>9</v>
      </c>
      <c r="B28" s="32" t="s">
        <v>53</v>
      </c>
      <c r="C28" s="33"/>
      <c r="D28" s="40">
        <v>1</v>
      </c>
      <c r="E28" s="34" t="s">
        <v>42</v>
      </c>
      <c r="F28" s="35">
        <v>0</v>
      </c>
      <c r="G28" s="36">
        <v>0</v>
      </c>
      <c r="H28" s="37">
        <f t="shared" si="0"/>
        <v>0</v>
      </c>
      <c r="I28" s="36">
        <v>0</v>
      </c>
      <c r="J28" s="37">
        <f t="shared" si="1"/>
        <v>0</v>
      </c>
      <c r="K28" s="37">
        <f t="shared" si="2"/>
        <v>0</v>
      </c>
      <c r="L28" s="37">
        <f t="shared" si="3"/>
        <v>0</v>
      </c>
      <c r="M28" s="37">
        <f t="shared" si="4"/>
        <v>0</v>
      </c>
      <c r="N28" s="37">
        <f t="shared" si="5"/>
        <v>0</v>
      </c>
      <c r="O28" s="38">
        <f t="shared" si="6"/>
        <v>0</v>
      </c>
    </row>
    <row r="29" spans="1:15" s="39" customFormat="1" ht="150.75" customHeight="1" x14ac:dyDescent="0.2">
      <c r="A29" s="31">
        <v>10</v>
      </c>
      <c r="B29" s="32" t="s">
        <v>54</v>
      </c>
      <c r="C29" s="33"/>
      <c r="D29" s="40">
        <v>1</v>
      </c>
      <c r="E29" s="34" t="s">
        <v>42</v>
      </c>
      <c r="F29" s="35">
        <v>0</v>
      </c>
      <c r="G29" s="36">
        <v>0</v>
      </c>
      <c r="H29" s="37">
        <f t="shared" si="0"/>
        <v>0</v>
      </c>
      <c r="I29" s="36">
        <v>0</v>
      </c>
      <c r="J29" s="37">
        <f t="shared" si="1"/>
        <v>0</v>
      </c>
      <c r="K29" s="37">
        <f t="shared" si="2"/>
        <v>0</v>
      </c>
      <c r="L29" s="37">
        <f t="shared" si="3"/>
        <v>0</v>
      </c>
      <c r="M29" s="37">
        <f t="shared" si="4"/>
        <v>0</v>
      </c>
      <c r="N29" s="37">
        <f t="shared" si="5"/>
        <v>0</v>
      </c>
      <c r="O29" s="38">
        <f t="shared" si="6"/>
        <v>0</v>
      </c>
    </row>
    <row r="30" spans="1:15" s="39" customFormat="1" ht="150" customHeight="1" x14ac:dyDescent="0.2">
      <c r="A30" s="31">
        <v>11</v>
      </c>
      <c r="B30" s="32" t="s">
        <v>55</v>
      </c>
      <c r="C30" s="33"/>
      <c r="D30" s="40">
        <v>1</v>
      </c>
      <c r="E30" s="34" t="s">
        <v>42</v>
      </c>
      <c r="F30" s="35">
        <v>0</v>
      </c>
      <c r="G30" s="36">
        <v>0</v>
      </c>
      <c r="H30" s="37">
        <f t="shared" si="0"/>
        <v>0</v>
      </c>
      <c r="I30" s="36">
        <v>0</v>
      </c>
      <c r="J30" s="37">
        <f t="shared" si="1"/>
        <v>0</v>
      </c>
      <c r="K30" s="37">
        <f t="shared" si="2"/>
        <v>0</v>
      </c>
      <c r="L30" s="37">
        <f t="shared" si="3"/>
        <v>0</v>
      </c>
      <c r="M30" s="37">
        <f t="shared" si="4"/>
        <v>0</v>
      </c>
      <c r="N30" s="37">
        <f t="shared" si="5"/>
        <v>0</v>
      </c>
      <c r="O30" s="38">
        <f t="shared" si="6"/>
        <v>0</v>
      </c>
    </row>
    <row r="31" spans="1:15" s="39" customFormat="1" ht="146.25" customHeight="1" x14ac:dyDescent="0.2">
      <c r="A31" s="31">
        <v>12</v>
      </c>
      <c r="B31" s="32" t="s">
        <v>56</v>
      </c>
      <c r="C31" s="33"/>
      <c r="D31" s="40">
        <v>1</v>
      </c>
      <c r="E31" s="34" t="s">
        <v>42</v>
      </c>
      <c r="F31" s="35">
        <v>0</v>
      </c>
      <c r="G31" s="36">
        <v>0</v>
      </c>
      <c r="H31" s="37">
        <f t="shared" si="0"/>
        <v>0</v>
      </c>
      <c r="I31" s="36">
        <v>0</v>
      </c>
      <c r="J31" s="37">
        <f t="shared" si="1"/>
        <v>0</v>
      </c>
      <c r="K31" s="37">
        <f t="shared" si="2"/>
        <v>0</v>
      </c>
      <c r="L31" s="37">
        <f t="shared" si="3"/>
        <v>0</v>
      </c>
      <c r="M31" s="37">
        <f t="shared" si="4"/>
        <v>0</v>
      </c>
      <c r="N31" s="37">
        <f t="shared" si="5"/>
        <v>0</v>
      </c>
      <c r="O31" s="38">
        <f t="shared" si="6"/>
        <v>0</v>
      </c>
    </row>
    <row r="32" spans="1:15" s="39" customFormat="1" ht="144" customHeight="1" x14ac:dyDescent="0.2">
      <c r="A32" s="31">
        <v>13</v>
      </c>
      <c r="B32" s="32" t="s">
        <v>57</v>
      </c>
      <c r="C32" s="33"/>
      <c r="D32" s="40">
        <v>1</v>
      </c>
      <c r="E32" s="34" t="s">
        <v>42</v>
      </c>
      <c r="F32" s="35">
        <v>0</v>
      </c>
      <c r="G32" s="36">
        <v>0</v>
      </c>
      <c r="H32" s="37">
        <f t="shared" si="0"/>
        <v>0</v>
      </c>
      <c r="I32" s="36">
        <v>0</v>
      </c>
      <c r="J32" s="37">
        <f t="shared" si="1"/>
        <v>0</v>
      </c>
      <c r="K32" s="37">
        <f t="shared" si="2"/>
        <v>0</v>
      </c>
      <c r="L32" s="37">
        <f t="shared" si="3"/>
        <v>0</v>
      </c>
      <c r="M32" s="37">
        <f t="shared" si="4"/>
        <v>0</v>
      </c>
      <c r="N32" s="37">
        <f t="shared" si="5"/>
        <v>0</v>
      </c>
      <c r="O32" s="38">
        <f t="shared" si="6"/>
        <v>0</v>
      </c>
    </row>
    <row r="33" spans="1:15" s="39" customFormat="1" ht="135" customHeight="1" x14ac:dyDescent="0.2">
      <c r="A33" s="31">
        <v>14</v>
      </c>
      <c r="B33" s="32" t="s">
        <v>58</v>
      </c>
      <c r="C33" s="33"/>
      <c r="D33" s="40">
        <v>1</v>
      </c>
      <c r="E33" s="34" t="s">
        <v>42</v>
      </c>
      <c r="F33" s="35">
        <v>0</v>
      </c>
      <c r="G33" s="36">
        <v>0</v>
      </c>
      <c r="H33" s="37">
        <f t="shared" si="0"/>
        <v>0</v>
      </c>
      <c r="I33" s="36">
        <v>0</v>
      </c>
      <c r="J33" s="37">
        <f t="shared" si="1"/>
        <v>0</v>
      </c>
      <c r="K33" s="37">
        <f t="shared" si="2"/>
        <v>0</v>
      </c>
      <c r="L33" s="37">
        <f t="shared" si="3"/>
        <v>0</v>
      </c>
      <c r="M33" s="37">
        <f t="shared" si="4"/>
        <v>0</v>
      </c>
      <c r="N33" s="37">
        <f t="shared" si="5"/>
        <v>0</v>
      </c>
      <c r="O33" s="38">
        <f t="shared" si="6"/>
        <v>0</v>
      </c>
    </row>
    <row r="34" spans="1:15" s="39" customFormat="1" ht="145.5" customHeight="1" x14ac:dyDescent="0.2">
      <c r="A34" s="31">
        <v>15</v>
      </c>
      <c r="B34" s="32" t="s">
        <v>59</v>
      </c>
      <c r="C34" s="33"/>
      <c r="D34" s="40">
        <v>1</v>
      </c>
      <c r="E34" s="34" t="s">
        <v>42</v>
      </c>
      <c r="F34" s="35">
        <v>0</v>
      </c>
      <c r="G34" s="36">
        <v>0</v>
      </c>
      <c r="H34" s="37">
        <f t="shared" si="0"/>
        <v>0</v>
      </c>
      <c r="I34" s="36">
        <v>0</v>
      </c>
      <c r="J34" s="37">
        <f t="shared" si="1"/>
        <v>0</v>
      </c>
      <c r="K34" s="37">
        <f t="shared" si="2"/>
        <v>0</v>
      </c>
      <c r="L34" s="37">
        <f t="shared" si="3"/>
        <v>0</v>
      </c>
      <c r="M34" s="37">
        <f t="shared" si="4"/>
        <v>0</v>
      </c>
      <c r="N34" s="37">
        <f t="shared" si="5"/>
        <v>0</v>
      </c>
      <c r="O34" s="38">
        <f t="shared" si="6"/>
        <v>0</v>
      </c>
    </row>
    <row r="35" spans="1:15" s="39" customFormat="1" ht="150.75" customHeight="1" x14ac:dyDescent="0.2">
      <c r="A35" s="31">
        <v>16</v>
      </c>
      <c r="B35" s="32" t="s">
        <v>60</v>
      </c>
      <c r="C35" s="33"/>
      <c r="D35" s="40">
        <v>1</v>
      </c>
      <c r="E35" s="34" t="s">
        <v>42</v>
      </c>
      <c r="F35" s="35">
        <v>0</v>
      </c>
      <c r="G35" s="36">
        <v>0</v>
      </c>
      <c r="H35" s="37">
        <f t="shared" si="0"/>
        <v>0</v>
      </c>
      <c r="I35" s="36">
        <v>0</v>
      </c>
      <c r="J35" s="37">
        <f t="shared" si="1"/>
        <v>0</v>
      </c>
      <c r="K35" s="37">
        <f t="shared" si="2"/>
        <v>0</v>
      </c>
      <c r="L35" s="37">
        <f t="shared" si="3"/>
        <v>0</v>
      </c>
      <c r="M35" s="37">
        <f t="shared" si="4"/>
        <v>0</v>
      </c>
      <c r="N35" s="37">
        <f t="shared" si="5"/>
        <v>0</v>
      </c>
      <c r="O35" s="38">
        <f t="shared" si="6"/>
        <v>0</v>
      </c>
    </row>
    <row r="36" spans="1:15" s="39" customFormat="1" ht="251.25" customHeight="1" x14ac:dyDescent="0.2">
      <c r="A36" s="31">
        <v>17</v>
      </c>
      <c r="B36" s="32" t="s">
        <v>61</v>
      </c>
      <c r="C36" s="33"/>
      <c r="D36" s="40">
        <v>1</v>
      </c>
      <c r="E36" s="34" t="s">
        <v>42</v>
      </c>
      <c r="F36" s="35">
        <v>0</v>
      </c>
      <c r="G36" s="36">
        <v>0</v>
      </c>
      <c r="H36" s="37">
        <f t="shared" si="0"/>
        <v>0</v>
      </c>
      <c r="I36" s="36">
        <v>0</v>
      </c>
      <c r="J36" s="37">
        <f t="shared" si="1"/>
        <v>0</v>
      </c>
      <c r="K36" s="37">
        <f t="shared" si="2"/>
        <v>0</v>
      </c>
      <c r="L36" s="37">
        <f t="shared" si="3"/>
        <v>0</v>
      </c>
      <c r="M36" s="37">
        <f t="shared" si="4"/>
        <v>0</v>
      </c>
      <c r="N36" s="37">
        <f t="shared" si="5"/>
        <v>0</v>
      </c>
      <c r="O36" s="38">
        <f t="shared" si="6"/>
        <v>0</v>
      </c>
    </row>
    <row r="37" spans="1:15" s="39" customFormat="1" ht="245.25" customHeight="1" x14ac:dyDescent="0.2">
      <c r="A37" s="31">
        <v>18</v>
      </c>
      <c r="B37" s="32" t="s">
        <v>62</v>
      </c>
      <c r="C37" s="33"/>
      <c r="D37" s="40">
        <v>1</v>
      </c>
      <c r="E37" s="34" t="s">
        <v>42</v>
      </c>
      <c r="F37" s="35">
        <v>0</v>
      </c>
      <c r="G37" s="36">
        <v>0</v>
      </c>
      <c r="H37" s="37">
        <f t="shared" si="0"/>
        <v>0</v>
      </c>
      <c r="I37" s="36">
        <v>0</v>
      </c>
      <c r="J37" s="37">
        <f t="shared" si="1"/>
        <v>0</v>
      </c>
      <c r="K37" s="37">
        <f t="shared" si="2"/>
        <v>0</v>
      </c>
      <c r="L37" s="37">
        <f t="shared" si="3"/>
        <v>0</v>
      </c>
      <c r="M37" s="37">
        <f t="shared" si="4"/>
        <v>0</v>
      </c>
      <c r="N37" s="37">
        <f t="shared" si="5"/>
        <v>0</v>
      </c>
      <c r="O37" s="38">
        <f t="shared" si="6"/>
        <v>0</v>
      </c>
    </row>
    <row r="38" spans="1:15" s="39" customFormat="1" ht="137.25" customHeight="1" x14ac:dyDescent="0.2">
      <c r="A38" s="31">
        <v>19</v>
      </c>
      <c r="B38" s="32" t="s">
        <v>63</v>
      </c>
      <c r="C38" s="33"/>
      <c r="D38" s="40">
        <v>1</v>
      </c>
      <c r="E38" s="34" t="s">
        <v>42</v>
      </c>
      <c r="F38" s="35">
        <v>0</v>
      </c>
      <c r="G38" s="36">
        <v>0</v>
      </c>
      <c r="H38" s="37">
        <f t="shared" si="0"/>
        <v>0</v>
      </c>
      <c r="I38" s="36">
        <v>0</v>
      </c>
      <c r="J38" s="37">
        <f t="shared" si="1"/>
        <v>0</v>
      </c>
      <c r="K38" s="37">
        <f t="shared" si="2"/>
        <v>0</v>
      </c>
      <c r="L38" s="37">
        <f t="shared" si="3"/>
        <v>0</v>
      </c>
      <c r="M38" s="37">
        <f t="shared" si="4"/>
        <v>0</v>
      </c>
      <c r="N38" s="37">
        <f t="shared" si="5"/>
        <v>0</v>
      </c>
      <c r="O38" s="38">
        <f t="shared" si="6"/>
        <v>0</v>
      </c>
    </row>
    <row r="39" spans="1:15" s="39" customFormat="1" ht="148.5" customHeight="1" x14ac:dyDescent="0.2">
      <c r="A39" s="31">
        <v>20</v>
      </c>
      <c r="B39" s="32" t="s">
        <v>64</v>
      </c>
      <c r="C39" s="33"/>
      <c r="D39" s="40">
        <v>1</v>
      </c>
      <c r="E39" s="34" t="s">
        <v>42</v>
      </c>
      <c r="F39" s="35">
        <v>0</v>
      </c>
      <c r="G39" s="36">
        <v>0</v>
      </c>
      <c r="H39" s="37">
        <f t="shared" si="0"/>
        <v>0</v>
      </c>
      <c r="I39" s="36">
        <v>0</v>
      </c>
      <c r="J39" s="37">
        <f t="shared" si="1"/>
        <v>0</v>
      </c>
      <c r="K39" s="37">
        <f t="shared" si="2"/>
        <v>0</v>
      </c>
      <c r="L39" s="37">
        <f t="shared" si="3"/>
        <v>0</v>
      </c>
      <c r="M39" s="37">
        <f t="shared" si="4"/>
        <v>0</v>
      </c>
      <c r="N39" s="37">
        <f t="shared" si="5"/>
        <v>0</v>
      </c>
      <c r="O39" s="38">
        <f t="shared" si="6"/>
        <v>0</v>
      </c>
    </row>
    <row r="40" spans="1:15" s="39" customFormat="1" ht="129" customHeight="1" x14ac:dyDescent="0.2">
      <c r="A40" s="31">
        <v>21</v>
      </c>
      <c r="B40" s="32" t="s">
        <v>65</v>
      </c>
      <c r="C40" s="33"/>
      <c r="D40" s="40">
        <v>1</v>
      </c>
      <c r="E40" s="34" t="s">
        <v>42</v>
      </c>
      <c r="F40" s="35">
        <v>0</v>
      </c>
      <c r="G40" s="36">
        <v>0</v>
      </c>
      <c r="H40" s="37">
        <f t="shared" si="0"/>
        <v>0</v>
      </c>
      <c r="I40" s="36">
        <v>0</v>
      </c>
      <c r="J40" s="37">
        <f t="shared" si="1"/>
        <v>0</v>
      </c>
      <c r="K40" s="37">
        <f t="shared" si="2"/>
        <v>0</v>
      </c>
      <c r="L40" s="37">
        <f t="shared" si="3"/>
        <v>0</v>
      </c>
      <c r="M40" s="37">
        <f t="shared" si="4"/>
        <v>0</v>
      </c>
      <c r="N40" s="37">
        <f t="shared" si="5"/>
        <v>0</v>
      </c>
      <c r="O40" s="38">
        <f t="shared" si="6"/>
        <v>0</v>
      </c>
    </row>
    <row r="41" spans="1:15" s="39" customFormat="1" ht="207" customHeight="1" x14ac:dyDescent="0.2">
      <c r="A41" s="31">
        <v>22</v>
      </c>
      <c r="B41" s="32" t="s">
        <v>66</v>
      </c>
      <c r="C41" s="33"/>
      <c r="D41" s="40">
        <v>1</v>
      </c>
      <c r="E41" s="34" t="s">
        <v>42</v>
      </c>
      <c r="F41" s="35">
        <v>0</v>
      </c>
      <c r="G41" s="36">
        <v>0</v>
      </c>
      <c r="H41" s="37">
        <f t="shared" si="0"/>
        <v>0</v>
      </c>
      <c r="I41" s="36">
        <v>0</v>
      </c>
      <c r="J41" s="37">
        <f t="shared" si="1"/>
        <v>0</v>
      </c>
      <c r="K41" s="37">
        <f t="shared" si="2"/>
        <v>0</v>
      </c>
      <c r="L41" s="37">
        <f t="shared" si="3"/>
        <v>0</v>
      </c>
      <c r="M41" s="37">
        <f t="shared" si="4"/>
        <v>0</v>
      </c>
      <c r="N41" s="37">
        <f t="shared" si="5"/>
        <v>0</v>
      </c>
      <c r="O41" s="38">
        <f t="shared" si="6"/>
        <v>0</v>
      </c>
    </row>
    <row r="42" spans="1:15" s="39" customFormat="1" ht="247.5" customHeight="1" x14ac:dyDescent="0.2">
      <c r="A42" s="31">
        <v>23</v>
      </c>
      <c r="B42" s="32" t="s">
        <v>67</v>
      </c>
      <c r="C42" s="33"/>
      <c r="D42" s="40">
        <v>1</v>
      </c>
      <c r="E42" s="34" t="s">
        <v>42</v>
      </c>
      <c r="F42" s="35">
        <v>0</v>
      </c>
      <c r="G42" s="36">
        <v>0</v>
      </c>
      <c r="H42" s="37">
        <f t="shared" si="0"/>
        <v>0</v>
      </c>
      <c r="I42" s="36">
        <v>0</v>
      </c>
      <c r="J42" s="37">
        <f t="shared" si="1"/>
        <v>0</v>
      </c>
      <c r="K42" s="37">
        <f t="shared" si="2"/>
        <v>0</v>
      </c>
      <c r="L42" s="37">
        <f t="shared" si="3"/>
        <v>0</v>
      </c>
      <c r="M42" s="37">
        <f t="shared" si="4"/>
        <v>0</v>
      </c>
      <c r="N42" s="37">
        <f t="shared" si="5"/>
        <v>0</v>
      </c>
      <c r="O42" s="38">
        <f t="shared" si="6"/>
        <v>0</v>
      </c>
    </row>
    <row r="43" spans="1:15" s="39" customFormat="1" ht="237.75" customHeight="1" x14ac:dyDescent="0.2">
      <c r="A43" s="31">
        <v>24</v>
      </c>
      <c r="B43" s="32" t="s">
        <v>68</v>
      </c>
      <c r="C43" s="33"/>
      <c r="D43" s="40">
        <v>1</v>
      </c>
      <c r="E43" s="34" t="s">
        <v>42</v>
      </c>
      <c r="F43" s="35">
        <v>0</v>
      </c>
      <c r="G43" s="36">
        <v>0</v>
      </c>
      <c r="H43" s="37">
        <f t="shared" si="0"/>
        <v>0</v>
      </c>
      <c r="I43" s="36">
        <v>0</v>
      </c>
      <c r="J43" s="37">
        <f t="shared" si="1"/>
        <v>0</v>
      </c>
      <c r="K43" s="37">
        <f t="shared" si="2"/>
        <v>0</v>
      </c>
      <c r="L43" s="37">
        <f t="shared" si="3"/>
        <v>0</v>
      </c>
      <c r="M43" s="37">
        <f t="shared" si="4"/>
        <v>0</v>
      </c>
      <c r="N43" s="37">
        <f t="shared" si="5"/>
        <v>0</v>
      </c>
      <c r="O43" s="38">
        <f t="shared" si="6"/>
        <v>0</v>
      </c>
    </row>
    <row r="44" spans="1:15" s="39" customFormat="1" ht="150.75" customHeight="1" x14ac:dyDescent="0.2">
      <c r="A44" s="31">
        <v>25</v>
      </c>
      <c r="B44" s="32" t="s">
        <v>69</v>
      </c>
      <c r="C44" s="33"/>
      <c r="D44" s="40">
        <v>1</v>
      </c>
      <c r="E44" s="34" t="s">
        <v>42</v>
      </c>
      <c r="F44" s="35">
        <v>0</v>
      </c>
      <c r="G44" s="36">
        <v>0</v>
      </c>
      <c r="H44" s="37">
        <f t="shared" si="0"/>
        <v>0</v>
      </c>
      <c r="I44" s="36">
        <v>0</v>
      </c>
      <c r="J44" s="37">
        <f t="shared" si="1"/>
        <v>0</v>
      </c>
      <c r="K44" s="37">
        <f t="shared" si="2"/>
        <v>0</v>
      </c>
      <c r="L44" s="37">
        <f t="shared" si="3"/>
        <v>0</v>
      </c>
      <c r="M44" s="37">
        <f t="shared" si="4"/>
        <v>0</v>
      </c>
      <c r="N44" s="37">
        <f t="shared" si="5"/>
        <v>0</v>
      </c>
      <c r="O44" s="38">
        <f t="shared" si="6"/>
        <v>0</v>
      </c>
    </row>
    <row r="45" spans="1:15" s="39" customFormat="1" ht="134.25" customHeight="1" x14ac:dyDescent="0.2">
      <c r="A45" s="31">
        <v>26</v>
      </c>
      <c r="B45" s="32" t="s">
        <v>70</v>
      </c>
      <c r="C45" s="33"/>
      <c r="D45" s="40">
        <v>1</v>
      </c>
      <c r="E45" s="34" t="s">
        <v>42</v>
      </c>
      <c r="F45" s="35">
        <v>0</v>
      </c>
      <c r="G45" s="36">
        <v>0</v>
      </c>
      <c r="H45" s="37">
        <f t="shared" si="0"/>
        <v>0</v>
      </c>
      <c r="I45" s="36">
        <v>0</v>
      </c>
      <c r="J45" s="37">
        <f t="shared" si="1"/>
        <v>0</v>
      </c>
      <c r="K45" s="37">
        <f t="shared" si="2"/>
        <v>0</v>
      </c>
      <c r="L45" s="37">
        <f t="shared" si="3"/>
        <v>0</v>
      </c>
      <c r="M45" s="37">
        <f t="shared" si="4"/>
        <v>0</v>
      </c>
      <c r="N45" s="37">
        <f t="shared" si="5"/>
        <v>0</v>
      </c>
      <c r="O45" s="38">
        <f t="shared" si="6"/>
        <v>0</v>
      </c>
    </row>
    <row r="46" spans="1:15" s="39" customFormat="1" ht="135.75" customHeight="1" x14ac:dyDescent="0.2">
      <c r="A46" s="31">
        <v>27</v>
      </c>
      <c r="B46" s="32" t="s">
        <v>71</v>
      </c>
      <c r="C46" s="33"/>
      <c r="D46" s="40">
        <v>1</v>
      </c>
      <c r="E46" s="34" t="s">
        <v>42</v>
      </c>
      <c r="F46" s="35">
        <v>0</v>
      </c>
      <c r="G46" s="36">
        <v>0</v>
      </c>
      <c r="H46" s="37">
        <f t="shared" si="0"/>
        <v>0</v>
      </c>
      <c r="I46" s="36">
        <v>0</v>
      </c>
      <c r="J46" s="37">
        <f t="shared" si="1"/>
        <v>0</v>
      </c>
      <c r="K46" s="37">
        <f t="shared" si="2"/>
        <v>0</v>
      </c>
      <c r="L46" s="37">
        <f t="shared" si="3"/>
        <v>0</v>
      </c>
      <c r="M46" s="37">
        <f t="shared" si="4"/>
        <v>0</v>
      </c>
      <c r="N46" s="37">
        <f t="shared" si="5"/>
        <v>0</v>
      </c>
      <c r="O46" s="38">
        <f t="shared" si="6"/>
        <v>0</v>
      </c>
    </row>
    <row r="47" spans="1:15" s="39" customFormat="1" ht="128.25" customHeight="1" x14ac:dyDescent="0.2">
      <c r="A47" s="31">
        <v>28</v>
      </c>
      <c r="B47" s="32" t="s">
        <v>72</v>
      </c>
      <c r="C47" s="33"/>
      <c r="D47" s="40">
        <v>1</v>
      </c>
      <c r="E47" s="34" t="s">
        <v>42</v>
      </c>
      <c r="F47" s="35">
        <v>0</v>
      </c>
      <c r="G47" s="36">
        <v>0</v>
      </c>
      <c r="H47" s="37">
        <f t="shared" si="0"/>
        <v>0</v>
      </c>
      <c r="I47" s="36">
        <v>0</v>
      </c>
      <c r="J47" s="37">
        <f t="shared" si="1"/>
        <v>0</v>
      </c>
      <c r="K47" s="37">
        <f t="shared" si="2"/>
        <v>0</v>
      </c>
      <c r="L47" s="37">
        <f t="shared" si="3"/>
        <v>0</v>
      </c>
      <c r="M47" s="37">
        <f t="shared" si="4"/>
        <v>0</v>
      </c>
      <c r="N47" s="37">
        <f t="shared" si="5"/>
        <v>0</v>
      </c>
      <c r="O47" s="38">
        <f t="shared" si="6"/>
        <v>0</v>
      </c>
    </row>
    <row r="48" spans="1:15" s="39" customFormat="1" ht="136.5" customHeight="1" x14ac:dyDescent="0.2">
      <c r="A48" s="31">
        <v>29</v>
      </c>
      <c r="B48" s="32" t="s">
        <v>73</v>
      </c>
      <c r="C48" s="33"/>
      <c r="D48" s="40">
        <v>1</v>
      </c>
      <c r="E48" s="34" t="s">
        <v>42</v>
      </c>
      <c r="F48" s="35">
        <v>0</v>
      </c>
      <c r="G48" s="36">
        <v>0</v>
      </c>
      <c r="H48" s="37">
        <f t="shared" si="0"/>
        <v>0</v>
      </c>
      <c r="I48" s="36">
        <v>0</v>
      </c>
      <c r="J48" s="37">
        <f t="shared" si="1"/>
        <v>0</v>
      </c>
      <c r="K48" s="37">
        <f t="shared" si="2"/>
        <v>0</v>
      </c>
      <c r="L48" s="37">
        <f t="shared" si="3"/>
        <v>0</v>
      </c>
      <c r="M48" s="37">
        <f t="shared" si="4"/>
        <v>0</v>
      </c>
      <c r="N48" s="37">
        <f t="shared" si="5"/>
        <v>0</v>
      </c>
      <c r="O48" s="38">
        <f t="shared" si="6"/>
        <v>0</v>
      </c>
    </row>
    <row r="49" spans="1:15" s="39" customFormat="1" ht="279.75" customHeight="1" x14ac:dyDescent="0.2">
      <c r="A49" s="31">
        <v>30</v>
      </c>
      <c r="B49" s="32" t="s">
        <v>74</v>
      </c>
      <c r="C49" s="33"/>
      <c r="D49" s="40">
        <v>1</v>
      </c>
      <c r="E49" s="34" t="s">
        <v>42</v>
      </c>
      <c r="F49" s="35">
        <v>0</v>
      </c>
      <c r="G49" s="36">
        <v>0</v>
      </c>
      <c r="H49" s="37">
        <f t="shared" si="0"/>
        <v>0</v>
      </c>
      <c r="I49" s="36">
        <v>0</v>
      </c>
      <c r="J49" s="37">
        <f t="shared" si="1"/>
        <v>0</v>
      </c>
      <c r="K49" s="37">
        <f t="shared" si="2"/>
        <v>0</v>
      </c>
      <c r="L49" s="37">
        <f t="shared" si="3"/>
        <v>0</v>
      </c>
      <c r="M49" s="37">
        <f t="shared" si="4"/>
        <v>0</v>
      </c>
      <c r="N49" s="37">
        <f t="shared" si="5"/>
        <v>0</v>
      </c>
      <c r="O49" s="38">
        <f t="shared" si="6"/>
        <v>0</v>
      </c>
    </row>
    <row r="50" spans="1:15" s="39" customFormat="1" ht="266.25" customHeight="1" x14ac:dyDescent="0.2">
      <c r="A50" s="31">
        <v>31</v>
      </c>
      <c r="B50" s="32" t="s">
        <v>75</v>
      </c>
      <c r="C50" s="33"/>
      <c r="D50" s="40">
        <v>1</v>
      </c>
      <c r="E50" s="34" t="s">
        <v>42</v>
      </c>
      <c r="F50" s="35">
        <v>0</v>
      </c>
      <c r="G50" s="36">
        <v>0</v>
      </c>
      <c r="H50" s="37">
        <f t="shared" si="0"/>
        <v>0</v>
      </c>
      <c r="I50" s="36">
        <v>0</v>
      </c>
      <c r="J50" s="37">
        <f t="shared" si="1"/>
        <v>0</v>
      </c>
      <c r="K50" s="37">
        <f t="shared" si="2"/>
        <v>0</v>
      </c>
      <c r="L50" s="37">
        <f t="shared" si="3"/>
        <v>0</v>
      </c>
      <c r="M50" s="37">
        <f t="shared" si="4"/>
        <v>0</v>
      </c>
      <c r="N50" s="37">
        <f t="shared" si="5"/>
        <v>0</v>
      </c>
      <c r="O50" s="38">
        <f t="shared" si="6"/>
        <v>0</v>
      </c>
    </row>
    <row r="51" spans="1:15" s="39" customFormat="1" ht="264.75" customHeight="1" x14ac:dyDescent="0.2">
      <c r="A51" s="31">
        <v>32</v>
      </c>
      <c r="B51" s="32" t="s">
        <v>76</v>
      </c>
      <c r="C51" s="33"/>
      <c r="D51" s="40">
        <v>1</v>
      </c>
      <c r="E51" s="34" t="s">
        <v>42</v>
      </c>
      <c r="F51" s="35">
        <v>0</v>
      </c>
      <c r="G51" s="36">
        <v>0</v>
      </c>
      <c r="H51" s="37">
        <f t="shared" si="0"/>
        <v>0</v>
      </c>
      <c r="I51" s="36">
        <v>0</v>
      </c>
      <c r="J51" s="37">
        <f t="shared" si="1"/>
        <v>0</v>
      </c>
      <c r="K51" s="37">
        <f t="shared" si="2"/>
        <v>0</v>
      </c>
      <c r="L51" s="37">
        <f t="shared" si="3"/>
        <v>0</v>
      </c>
      <c r="M51" s="37">
        <f t="shared" si="4"/>
        <v>0</v>
      </c>
      <c r="N51" s="37">
        <f t="shared" si="5"/>
        <v>0</v>
      </c>
      <c r="O51" s="38">
        <f t="shared" si="6"/>
        <v>0</v>
      </c>
    </row>
    <row r="52" spans="1:15" s="39" customFormat="1" ht="99.75" customHeight="1" x14ac:dyDescent="0.2">
      <c r="A52" s="31">
        <v>33</v>
      </c>
      <c r="B52" s="32" t="s">
        <v>77</v>
      </c>
      <c r="C52" s="33"/>
      <c r="D52" s="40">
        <v>1</v>
      </c>
      <c r="E52" s="34" t="s">
        <v>42</v>
      </c>
      <c r="F52" s="35">
        <v>0</v>
      </c>
      <c r="G52" s="36">
        <v>0</v>
      </c>
      <c r="H52" s="37">
        <f t="shared" si="0"/>
        <v>0</v>
      </c>
      <c r="I52" s="36">
        <v>0</v>
      </c>
      <c r="J52" s="37">
        <f t="shared" si="1"/>
        <v>0</v>
      </c>
      <c r="K52" s="37">
        <f t="shared" si="2"/>
        <v>0</v>
      </c>
      <c r="L52" s="37">
        <f t="shared" si="3"/>
        <v>0</v>
      </c>
      <c r="M52" s="37">
        <f t="shared" si="4"/>
        <v>0</v>
      </c>
      <c r="N52" s="37">
        <f t="shared" si="5"/>
        <v>0</v>
      </c>
      <c r="O52" s="38">
        <f t="shared" si="6"/>
        <v>0</v>
      </c>
    </row>
    <row r="53" spans="1:15" s="39" customFormat="1" ht="366" customHeight="1" x14ac:dyDescent="0.2">
      <c r="A53" s="31">
        <v>34</v>
      </c>
      <c r="B53" s="32" t="s">
        <v>78</v>
      </c>
      <c r="C53" s="33"/>
      <c r="D53" s="40">
        <v>1</v>
      </c>
      <c r="E53" s="34" t="s">
        <v>42</v>
      </c>
      <c r="F53" s="35">
        <v>0</v>
      </c>
      <c r="G53" s="36">
        <v>0</v>
      </c>
      <c r="H53" s="37">
        <f t="shared" si="0"/>
        <v>0</v>
      </c>
      <c r="I53" s="36">
        <v>0</v>
      </c>
      <c r="J53" s="37">
        <f t="shared" si="1"/>
        <v>0</v>
      </c>
      <c r="K53" s="37">
        <f t="shared" si="2"/>
        <v>0</v>
      </c>
      <c r="L53" s="37">
        <f t="shared" si="3"/>
        <v>0</v>
      </c>
      <c r="M53" s="37">
        <f t="shared" si="4"/>
        <v>0</v>
      </c>
      <c r="N53" s="37">
        <f t="shared" si="5"/>
        <v>0</v>
      </c>
      <c r="O53" s="38">
        <f t="shared" si="6"/>
        <v>0</v>
      </c>
    </row>
    <row r="54" spans="1:15" s="39" customFormat="1" ht="151.5" customHeight="1" x14ac:dyDescent="0.2">
      <c r="A54" s="31">
        <v>35</v>
      </c>
      <c r="B54" s="32" t="s">
        <v>79</v>
      </c>
      <c r="C54" s="33"/>
      <c r="D54" s="40">
        <v>1</v>
      </c>
      <c r="E54" s="34" t="s">
        <v>42</v>
      </c>
      <c r="F54" s="35">
        <v>0</v>
      </c>
      <c r="G54" s="36">
        <v>0</v>
      </c>
      <c r="H54" s="37">
        <f t="shared" si="0"/>
        <v>0</v>
      </c>
      <c r="I54" s="36">
        <v>0</v>
      </c>
      <c r="J54" s="37">
        <f t="shared" si="1"/>
        <v>0</v>
      </c>
      <c r="K54" s="37">
        <f t="shared" si="2"/>
        <v>0</v>
      </c>
      <c r="L54" s="37">
        <f t="shared" si="3"/>
        <v>0</v>
      </c>
      <c r="M54" s="37">
        <f t="shared" si="4"/>
        <v>0</v>
      </c>
      <c r="N54" s="37">
        <f t="shared" si="5"/>
        <v>0</v>
      </c>
      <c r="O54" s="38">
        <f t="shared" si="6"/>
        <v>0</v>
      </c>
    </row>
    <row r="55" spans="1:15" s="39" customFormat="1" ht="123.75" customHeight="1" x14ac:dyDescent="0.2">
      <c r="A55" s="31">
        <v>36</v>
      </c>
      <c r="B55" s="32" t="s">
        <v>80</v>
      </c>
      <c r="C55" s="33"/>
      <c r="D55" s="40">
        <v>1</v>
      </c>
      <c r="E55" s="34" t="s">
        <v>42</v>
      </c>
      <c r="F55" s="35">
        <v>0</v>
      </c>
      <c r="G55" s="36">
        <v>0</v>
      </c>
      <c r="H55" s="37">
        <f t="shared" si="0"/>
        <v>0</v>
      </c>
      <c r="I55" s="36">
        <v>0</v>
      </c>
      <c r="J55" s="37">
        <f t="shared" si="1"/>
        <v>0</v>
      </c>
      <c r="K55" s="37">
        <f t="shared" si="2"/>
        <v>0</v>
      </c>
      <c r="L55" s="37">
        <f t="shared" si="3"/>
        <v>0</v>
      </c>
      <c r="M55" s="37">
        <f t="shared" si="4"/>
        <v>0</v>
      </c>
      <c r="N55" s="37">
        <f t="shared" si="5"/>
        <v>0</v>
      </c>
      <c r="O55" s="38">
        <f t="shared" si="6"/>
        <v>0</v>
      </c>
    </row>
    <row r="56" spans="1:15" s="39" customFormat="1" ht="135.75" customHeight="1" x14ac:dyDescent="0.2">
      <c r="A56" s="31">
        <v>37</v>
      </c>
      <c r="B56" s="32" t="s">
        <v>81</v>
      </c>
      <c r="C56" s="33"/>
      <c r="D56" s="40">
        <v>1</v>
      </c>
      <c r="E56" s="34" t="s">
        <v>42</v>
      </c>
      <c r="F56" s="35">
        <v>0</v>
      </c>
      <c r="G56" s="36">
        <v>0</v>
      </c>
      <c r="H56" s="37">
        <f t="shared" si="0"/>
        <v>0</v>
      </c>
      <c r="I56" s="36">
        <v>0</v>
      </c>
      <c r="J56" s="37">
        <f t="shared" si="1"/>
        <v>0</v>
      </c>
      <c r="K56" s="37">
        <f t="shared" si="2"/>
        <v>0</v>
      </c>
      <c r="L56" s="37">
        <f t="shared" si="3"/>
        <v>0</v>
      </c>
      <c r="M56" s="37">
        <f t="shared" si="4"/>
        <v>0</v>
      </c>
      <c r="N56" s="37">
        <f t="shared" si="5"/>
        <v>0</v>
      </c>
      <c r="O56" s="38">
        <f t="shared" si="6"/>
        <v>0</v>
      </c>
    </row>
    <row r="57" spans="1:15" s="39" customFormat="1" ht="128.25" customHeight="1" x14ac:dyDescent="0.2">
      <c r="A57" s="31">
        <v>38</v>
      </c>
      <c r="B57" s="32" t="s">
        <v>82</v>
      </c>
      <c r="C57" s="33"/>
      <c r="D57" s="40">
        <v>1</v>
      </c>
      <c r="E57" s="34" t="s">
        <v>42</v>
      </c>
      <c r="F57" s="35">
        <v>0</v>
      </c>
      <c r="G57" s="36">
        <v>0</v>
      </c>
      <c r="H57" s="37">
        <f t="shared" si="0"/>
        <v>0</v>
      </c>
      <c r="I57" s="36">
        <v>0</v>
      </c>
      <c r="J57" s="37">
        <f t="shared" si="1"/>
        <v>0</v>
      </c>
      <c r="K57" s="37">
        <f t="shared" si="2"/>
        <v>0</v>
      </c>
      <c r="L57" s="37">
        <f t="shared" si="3"/>
        <v>0</v>
      </c>
      <c r="M57" s="37">
        <f t="shared" si="4"/>
        <v>0</v>
      </c>
      <c r="N57" s="37">
        <f t="shared" si="5"/>
        <v>0</v>
      </c>
      <c r="O57" s="38">
        <f t="shared" si="6"/>
        <v>0</v>
      </c>
    </row>
    <row r="58" spans="1:15" s="39" customFormat="1" ht="249.75" customHeight="1" x14ac:dyDescent="0.2">
      <c r="A58" s="31">
        <v>39</v>
      </c>
      <c r="B58" s="32" t="s">
        <v>83</v>
      </c>
      <c r="C58" s="33"/>
      <c r="D58" s="40">
        <v>1</v>
      </c>
      <c r="E58" s="34" t="s">
        <v>42</v>
      </c>
      <c r="F58" s="35">
        <v>0</v>
      </c>
      <c r="G58" s="36">
        <v>0</v>
      </c>
      <c r="H58" s="37">
        <f t="shared" si="0"/>
        <v>0</v>
      </c>
      <c r="I58" s="36">
        <v>0</v>
      </c>
      <c r="J58" s="37">
        <f t="shared" si="1"/>
        <v>0</v>
      </c>
      <c r="K58" s="37">
        <f t="shared" si="2"/>
        <v>0</v>
      </c>
      <c r="L58" s="37">
        <f t="shared" si="3"/>
        <v>0</v>
      </c>
      <c r="M58" s="37">
        <f t="shared" si="4"/>
        <v>0</v>
      </c>
      <c r="N58" s="37">
        <f t="shared" si="5"/>
        <v>0</v>
      </c>
      <c r="O58" s="38">
        <f t="shared" si="6"/>
        <v>0</v>
      </c>
    </row>
    <row r="59" spans="1:15" s="39" customFormat="1" ht="115.5" customHeight="1" x14ac:dyDescent="0.2">
      <c r="A59" s="31">
        <v>40</v>
      </c>
      <c r="B59" s="32" t="s">
        <v>84</v>
      </c>
      <c r="C59" s="33"/>
      <c r="D59" s="40">
        <v>1</v>
      </c>
      <c r="E59" s="34" t="s">
        <v>42</v>
      </c>
      <c r="F59" s="35">
        <v>0</v>
      </c>
      <c r="G59" s="36">
        <v>0</v>
      </c>
      <c r="H59" s="37">
        <f t="shared" si="0"/>
        <v>0</v>
      </c>
      <c r="I59" s="36">
        <v>0</v>
      </c>
      <c r="J59" s="37">
        <f t="shared" si="1"/>
        <v>0</v>
      </c>
      <c r="K59" s="37">
        <f t="shared" si="2"/>
        <v>0</v>
      </c>
      <c r="L59" s="37">
        <f t="shared" si="3"/>
        <v>0</v>
      </c>
      <c r="M59" s="37">
        <f t="shared" si="4"/>
        <v>0</v>
      </c>
      <c r="N59" s="37">
        <f t="shared" si="5"/>
        <v>0</v>
      </c>
      <c r="O59" s="38">
        <f t="shared" si="6"/>
        <v>0</v>
      </c>
    </row>
    <row r="60" spans="1:15" s="39" customFormat="1" ht="267" customHeight="1" x14ac:dyDescent="0.2">
      <c r="A60" s="31">
        <v>41</v>
      </c>
      <c r="B60" s="32" t="s">
        <v>85</v>
      </c>
      <c r="C60" s="33"/>
      <c r="D60" s="40">
        <v>1</v>
      </c>
      <c r="E60" s="34" t="s">
        <v>42</v>
      </c>
      <c r="F60" s="35">
        <v>0</v>
      </c>
      <c r="G60" s="36">
        <v>0</v>
      </c>
      <c r="H60" s="37">
        <f t="shared" si="0"/>
        <v>0</v>
      </c>
      <c r="I60" s="36">
        <v>0</v>
      </c>
      <c r="J60" s="37">
        <f t="shared" si="1"/>
        <v>0</v>
      </c>
      <c r="K60" s="37">
        <f t="shared" si="2"/>
        <v>0</v>
      </c>
      <c r="L60" s="37">
        <f t="shared" si="3"/>
        <v>0</v>
      </c>
      <c r="M60" s="37">
        <f t="shared" si="4"/>
        <v>0</v>
      </c>
      <c r="N60" s="37">
        <f t="shared" si="5"/>
        <v>0</v>
      </c>
      <c r="O60" s="38">
        <f t="shared" si="6"/>
        <v>0</v>
      </c>
    </row>
    <row r="61" spans="1:15" s="39" customFormat="1" ht="247.5" customHeight="1" x14ac:dyDescent="0.2">
      <c r="A61" s="31">
        <v>42</v>
      </c>
      <c r="B61" s="32" t="s">
        <v>86</v>
      </c>
      <c r="C61" s="33"/>
      <c r="D61" s="40">
        <v>1</v>
      </c>
      <c r="E61" s="34" t="s">
        <v>42</v>
      </c>
      <c r="F61" s="35">
        <v>0</v>
      </c>
      <c r="G61" s="36">
        <v>0</v>
      </c>
      <c r="H61" s="37">
        <f t="shared" si="0"/>
        <v>0</v>
      </c>
      <c r="I61" s="36">
        <v>0</v>
      </c>
      <c r="J61" s="37">
        <f t="shared" si="1"/>
        <v>0</v>
      </c>
      <c r="K61" s="37">
        <f t="shared" si="2"/>
        <v>0</v>
      </c>
      <c r="L61" s="37">
        <f t="shared" si="3"/>
        <v>0</v>
      </c>
      <c r="M61" s="37">
        <f t="shared" si="4"/>
        <v>0</v>
      </c>
      <c r="N61" s="37">
        <f t="shared" si="5"/>
        <v>0</v>
      </c>
      <c r="O61" s="38">
        <f t="shared" si="6"/>
        <v>0</v>
      </c>
    </row>
    <row r="62" spans="1:15" s="39" customFormat="1" ht="265.5" customHeight="1" x14ac:dyDescent="0.2">
      <c r="A62" s="31">
        <v>43</v>
      </c>
      <c r="B62" s="32" t="s">
        <v>87</v>
      </c>
      <c r="C62" s="33"/>
      <c r="D62" s="40">
        <v>1</v>
      </c>
      <c r="E62" s="34" t="s">
        <v>42</v>
      </c>
      <c r="F62" s="35">
        <v>0</v>
      </c>
      <c r="G62" s="36">
        <v>0</v>
      </c>
      <c r="H62" s="37">
        <f t="shared" si="0"/>
        <v>0</v>
      </c>
      <c r="I62" s="36">
        <v>0</v>
      </c>
      <c r="J62" s="37">
        <f t="shared" si="1"/>
        <v>0</v>
      </c>
      <c r="K62" s="37">
        <f t="shared" si="2"/>
        <v>0</v>
      </c>
      <c r="L62" s="37">
        <f t="shared" si="3"/>
        <v>0</v>
      </c>
      <c r="M62" s="37">
        <f t="shared" si="4"/>
        <v>0</v>
      </c>
      <c r="N62" s="37">
        <f t="shared" si="5"/>
        <v>0</v>
      </c>
      <c r="O62" s="38">
        <f t="shared" si="6"/>
        <v>0</v>
      </c>
    </row>
    <row r="63" spans="1:15" s="39" customFormat="1" ht="253.5" customHeight="1" x14ac:dyDescent="0.2">
      <c r="A63" s="31">
        <v>44</v>
      </c>
      <c r="B63" s="32" t="s">
        <v>88</v>
      </c>
      <c r="C63" s="33"/>
      <c r="D63" s="40">
        <v>1</v>
      </c>
      <c r="E63" s="34" t="s">
        <v>42</v>
      </c>
      <c r="F63" s="35">
        <v>0</v>
      </c>
      <c r="G63" s="36">
        <v>0</v>
      </c>
      <c r="H63" s="37">
        <f t="shared" si="0"/>
        <v>0</v>
      </c>
      <c r="I63" s="36">
        <v>0</v>
      </c>
      <c r="J63" s="37">
        <f t="shared" si="1"/>
        <v>0</v>
      </c>
      <c r="K63" s="37">
        <f t="shared" si="2"/>
        <v>0</v>
      </c>
      <c r="L63" s="37">
        <f t="shared" si="3"/>
        <v>0</v>
      </c>
      <c r="M63" s="37">
        <f t="shared" si="4"/>
        <v>0</v>
      </c>
      <c r="N63" s="37">
        <f t="shared" si="5"/>
        <v>0</v>
      </c>
      <c r="O63" s="38">
        <f t="shared" si="6"/>
        <v>0</v>
      </c>
    </row>
    <row r="64" spans="1:15" s="39" customFormat="1" ht="239.25" customHeight="1" x14ac:dyDescent="0.2">
      <c r="A64" s="31">
        <v>45</v>
      </c>
      <c r="B64" s="32" t="s">
        <v>89</v>
      </c>
      <c r="C64" s="33"/>
      <c r="D64" s="40">
        <v>1</v>
      </c>
      <c r="E64" s="34" t="s">
        <v>42</v>
      </c>
      <c r="F64" s="35">
        <v>0</v>
      </c>
      <c r="G64" s="36">
        <v>0</v>
      </c>
      <c r="H64" s="37">
        <f t="shared" si="0"/>
        <v>0</v>
      </c>
      <c r="I64" s="36">
        <v>0</v>
      </c>
      <c r="J64" s="37">
        <f t="shared" si="1"/>
        <v>0</v>
      </c>
      <c r="K64" s="37">
        <f t="shared" si="2"/>
        <v>0</v>
      </c>
      <c r="L64" s="37">
        <f t="shared" si="3"/>
        <v>0</v>
      </c>
      <c r="M64" s="37">
        <f t="shared" si="4"/>
        <v>0</v>
      </c>
      <c r="N64" s="37">
        <f t="shared" si="5"/>
        <v>0</v>
      </c>
      <c r="O64" s="38">
        <f t="shared" si="6"/>
        <v>0</v>
      </c>
    </row>
    <row r="65" spans="1:15" s="39" customFormat="1" ht="252.75" customHeight="1" x14ac:dyDescent="0.2">
      <c r="A65" s="31">
        <v>46</v>
      </c>
      <c r="B65" s="32" t="s">
        <v>90</v>
      </c>
      <c r="C65" s="33"/>
      <c r="D65" s="40">
        <v>1</v>
      </c>
      <c r="E65" s="34" t="s">
        <v>42</v>
      </c>
      <c r="F65" s="35">
        <v>0</v>
      </c>
      <c r="G65" s="36">
        <v>0</v>
      </c>
      <c r="H65" s="37">
        <f t="shared" si="0"/>
        <v>0</v>
      </c>
      <c r="I65" s="36">
        <v>0</v>
      </c>
      <c r="J65" s="37">
        <f t="shared" si="1"/>
        <v>0</v>
      </c>
      <c r="K65" s="37">
        <f t="shared" si="2"/>
        <v>0</v>
      </c>
      <c r="L65" s="37">
        <f t="shared" si="3"/>
        <v>0</v>
      </c>
      <c r="M65" s="37">
        <f t="shared" si="4"/>
        <v>0</v>
      </c>
      <c r="N65" s="37">
        <f t="shared" si="5"/>
        <v>0</v>
      </c>
      <c r="O65" s="38">
        <f t="shared" si="6"/>
        <v>0</v>
      </c>
    </row>
    <row r="66" spans="1:15" s="39" customFormat="1" ht="251.25" customHeight="1" x14ac:dyDescent="0.2">
      <c r="A66" s="31">
        <v>47</v>
      </c>
      <c r="B66" s="32" t="s">
        <v>91</v>
      </c>
      <c r="C66" s="33"/>
      <c r="D66" s="40">
        <v>1</v>
      </c>
      <c r="E66" s="34" t="s">
        <v>42</v>
      </c>
      <c r="F66" s="35">
        <v>0</v>
      </c>
      <c r="G66" s="36">
        <v>0</v>
      </c>
      <c r="H66" s="37">
        <f t="shared" si="0"/>
        <v>0</v>
      </c>
      <c r="I66" s="36">
        <v>0</v>
      </c>
      <c r="J66" s="37">
        <f t="shared" si="1"/>
        <v>0</v>
      </c>
      <c r="K66" s="37">
        <f t="shared" si="2"/>
        <v>0</v>
      </c>
      <c r="L66" s="37">
        <f t="shared" si="3"/>
        <v>0</v>
      </c>
      <c r="M66" s="37">
        <f t="shared" si="4"/>
        <v>0</v>
      </c>
      <c r="N66" s="37">
        <f t="shared" si="5"/>
        <v>0</v>
      </c>
      <c r="O66" s="38">
        <f t="shared" si="6"/>
        <v>0</v>
      </c>
    </row>
    <row r="67" spans="1:15" s="39" customFormat="1" ht="252.75" customHeight="1" x14ac:dyDescent="0.2">
      <c r="A67" s="31">
        <v>48</v>
      </c>
      <c r="B67" s="32" t="s">
        <v>92</v>
      </c>
      <c r="C67" s="33"/>
      <c r="D67" s="40">
        <v>1</v>
      </c>
      <c r="E67" s="34" t="s">
        <v>42</v>
      </c>
      <c r="F67" s="35">
        <v>0</v>
      </c>
      <c r="G67" s="36">
        <v>0</v>
      </c>
      <c r="H67" s="37">
        <f t="shared" si="0"/>
        <v>0</v>
      </c>
      <c r="I67" s="36">
        <v>0</v>
      </c>
      <c r="J67" s="37">
        <f t="shared" si="1"/>
        <v>0</v>
      </c>
      <c r="K67" s="37">
        <f t="shared" si="2"/>
        <v>0</v>
      </c>
      <c r="L67" s="37">
        <f t="shared" si="3"/>
        <v>0</v>
      </c>
      <c r="M67" s="37">
        <f t="shared" si="4"/>
        <v>0</v>
      </c>
      <c r="N67" s="37">
        <f t="shared" si="5"/>
        <v>0</v>
      </c>
      <c r="O67" s="38">
        <f t="shared" si="6"/>
        <v>0</v>
      </c>
    </row>
    <row r="68" spans="1:15" s="39" customFormat="1" ht="251.25" customHeight="1" x14ac:dyDescent="0.2">
      <c r="A68" s="31">
        <v>49</v>
      </c>
      <c r="B68" s="32" t="s">
        <v>93</v>
      </c>
      <c r="C68" s="33"/>
      <c r="D68" s="40">
        <v>1</v>
      </c>
      <c r="E68" s="34" t="s">
        <v>42</v>
      </c>
      <c r="F68" s="35">
        <v>0</v>
      </c>
      <c r="G68" s="36">
        <v>0</v>
      </c>
      <c r="H68" s="37">
        <f t="shared" si="0"/>
        <v>0</v>
      </c>
      <c r="I68" s="36">
        <v>0</v>
      </c>
      <c r="J68" s="37">
        <f t="shared" si="1"/>
        <v>0</v>
      </c>
      <c r="K68" s="37">
        <f t="shared" si="2"/>
        <v>0</v>
      </c>
      <c r="L68" s="37">
        <f t="shared" si="3"/>
        <v>0</v>
      </c>
      <c r="M68" s="37">
        <f t="shared" si="4"/>
        <v>0</v>
      </c>
      <c r="N68" s="37">
        <f t="shared" si="5"/>
        <v>0</v>
      </c>
      <c r="O68" s="38">
        <f t="shared" si="6"/>
        <v>0</v>
      </c>
    </row>
    <row r="69" spans="1:15" s="39" customFormat="1" ht="271.5" customHeight="1" x14ac:dyDescent="0.2">
      <c r="A69" s="31">
        <v>50</v>
      </c>
      <c r="B69" s="32" t="s">
        <v>94</v>
      </c>
      <c r="C69" s="33"/>
      <c r="D69" s="40">
        <v>1</v>
      </c>
      <c r="E69" s="34" t="s">
        <v>42</v>
      </c>
      <c r="F69" s="35">
        <v>0</v>
      </c>
      <c r="G69" s="36">
        <v>0</v>
      </c>
      <c r="H69" s="37">
        <f t="shared" si="0"/>
        <v>0</v>
      </c>
      <c r="I69" s="36">
        <v>0</v>
      </c>
      <c r="J69" s="37">
        <f t="shared" si="1"/>
        <v>0</v>
      </c>
      <c r="K69" s="37">
        <f t="shared" si="2"/>
        <v>0</v>
      </c>
      <c r="L69" s="37">
        <f t="shared" si="3"/>
        <v>0</v>
      </c>
      <c r="M69" s="37">
        <f t="shared" si="4"/>
        <v>0</v>
      </c>
      <c r="N69" s="37">
        <f t="shared" si="5"/>
        <v>0</v>
      </c>
      <c r="O69" s="38">
        <f t="shared" si="6"/>
        <v>0</v>
      </c>
    </row>
    <row r="70" spans="1:15" s="39" customFormat="1" ht="149.25" customHeight="1" x14ac:dyDescent="0.2">
      <c r="A70" s="31">
        <v>51</v>
      </c>
      <c r="B70" s="32" t="s">
        <v>95</v>
      </c>
      <c r="C70" s="33"/>
      <c r="D70" s="40">
        <v>1</v>
      </c>
      <c r="E70" s="34" t="s">
        <v>42</v>
      </c>
      <c r="F70" s="35">
        <v>0</v>
      </c>
      <c r="G70" s="36">
        <v>0</v>
      </c>
      <c r="H70" s="37">
        <f t="shared" si="0"/>
        <v>0</v>
      </c>
      <c r="I70" s="36">
        <v>0</v>
      </c>
      <c r="J70" s="37">
        <f t="shared" si="1"/>
        <v>0</v>
      </c>
      <c r="K70" s="37">
        <f t="shared" si="2"/>
        <v>0</v>
      </c>
      <c r="L70" s="37">
        <f t="shared" si="3"/>
        <v>0</v>
      </c>
      <c r="M70" s="37">
        <f t="shared" si="4"/>
        <v>0</v>
      </c>
      <c r="N70" s="37">
        <f t="shared" si="5"/>
        <v>0</v>
      </c>
      <c r="O70" s="38">
        <f t="shared" si="6"/>
        <v>0</v>
      </c>
    </row>
    <row r="71" spans="1:15" s="39" customFormat="1" ht="150" customHeight="1" x14ac:dyDescent="0.2">
      <c r="A71" s="31">
        <v>52</v>
      </c>
      <c r="B71" s="32" t="s">
        <v>96</v>
      </c>
      <c r="C71" s="33"/>
      <c r="D71" s="40">
        <v>1</v>
      </c>
      <c r="E71" s="34" t="s">
        <v>42</v>
      </c>
      <c r="F71" s="35">
        <v>0</v>
      </c>
      <c r="G71" s="36">
        <v>0</v>
      </c>
      <c r="H71" s="37">
        <f t="shared" si="0"/>
        <v>0</v>
      </c>
      <c r="I71" s="36">
        <v>0</v>
      </c>
      <c r="J71" s="37">
        <f t="shared" si="1"/>
        <v>0</v>
      </c>
      <c r="K71" s="37">
        <f t="shared" si="2"/>
        <v>0</v>
      </c>
      <c r="L71" s="37">
        <f t="shared" si="3"/>
        <v>0</v>
      </c>
      <c r="M71" s="37">
        <f t="shared" si="4"/>
        <v>0</v>
      </c>
      <c r="N71" s="37">
        <f t="shared" si="5"/>
        <v>0</v>
      </c>
      <c r="O71" s="38">
        <f t="shared" si="6"/>
        <v>0</v>
      </c>
    </row>
    <row r="72" spans="1:15" s="39" customFormat="1" ht="119.25" customHeight="1" x14ac:dyDescent="0.2">
      <c r="A72" s="31">
        <v>53</v>
      </c>
      <c r="B72" s="32" t="s">
        <v>97</v>
      </c>
      <c r="C72" s="33"/>
      <c r="D72" s="40">
        <v>1</v>
      </c>
      <c r="E72" s="34" t="s">
        <v>42</v>
      </c>
      <c r="F72" s="35">
        <v>0</v>
      </c>
      <c r="G72" s="36">
        <v>0</v>
      </c>
      <c r="H72" s="37">
        <f t="shared" si="0"/>
        <v>0</v>
      </c>
      <c r="I72" s="36">
        <v>0</v>
      </c>
      <c r="J72" s="37">
        <f t="shared" si="1"/>
        <v>0</v>
      </c>
      <c r="K72" s="37">
        <f t="shared" si="2"/>
        <v>0</v>
      </c>
      <c r="L72" s="37">
        <f t="shared" si="3"/>
        <v>0</v>
      </c>
      <c r="M72" s="37">
        <f t="shared" si="4"/>
        <v>0</v>
      </c>
      <c r="N72" s="37">
        <f t="shared" si="5"/>
        <v>0</v>
      </c>
      <c r="O72" s="38">
        <f t="shared" si="6"/>
        <v>0</v>
      </c>
    </row>
    <row r="73" spans="1:15" s="21" customFormat="1" ht="42" customHeight="1" thickBot="1" x14ac:dyDescent="0.25">
      <c r="A73" s="16"/>
      <c r="B73" s="74"/>
      <c r="C73" s="74"/>
      <c r="D73" s="74"/>
      <c r="E73" s="74"/>
      <c r="F73" s="74"/>
      <c r="G73" s="74"/>
      <c r="H73" s="74"/>
      <c r="I73" s="74"/>
      <c r="J73" s="74"/>
      <c r="K73" s="74"/>
      <c r="L73" s="74"/>
      <c r="M73" s="75" t="s">
        <v>35</v>
      </c>
      <c r="N73" s="75"/>
      <c r="O73" s="26">
        <f>SUMIF(G:G,0%,L:L)</f>
        <v>0</v>
      </c>
    </row>
    <row r="74" spans="1:15" s="21" customFormat="1" ht="39" customHeight="1" thickBot="1" x14ac:dyDescent="0.25">
      <c r="A74" s="63" t="s">
        <v>24</v>
      </c>
      <c r="B74" s="64"/>
      <c r="C74" s="64"/>
      <c r="D74" s="64"/>
      <c r="E74" s="64"/>
      <c r="F74" s="64"/>
      <c r="G74" s="64"/>
      <c r="H74" s="64"/>
      <c r="I74" s="64"/>
      <c r="J74" s="64"/>
      <c r="K74" s="64"/>
      <c r="L74" s="64"/>
      <c r="M74" s="76" t="s">
        <v>10</v>
      </c>
      <c r="N74" s="76"/>
      <c r="O74" s="2">
        <f>SUMIF(G:G,5%,L:L)</f>
        <v>0</v>
      </c>
    </row>
    <row r="75" spans="1:15" s="21" customFormat="1" ht="30" customHeight="1" x14ac:dyDescent="0.2">
      <c r="A75" s="59" t="s">
        <v>44</v>
      </c>
      <c r="B75" s="60"/>
      <c r="C75" s="60"/>
      <c r="D75" s="60"/>
      <c r="E75" s="60"/>
      <c r="F75" s="60"/>
      <c r="G75" s="60"/>
      <c r="H75" s="60"/>
      <c r="I75" s="60"/>
      <c r="J75" s="60"/>
      <c r="K75" s="60"/>
      <c r="L75" s="61"/>
      <c r="M75" s="76" t="s">
        <v>11</v>
      </c>
      <c r="N75" s="76"/>
      <c r="O75" s="2">
        <f>SUMIF(G:G,19%,L:L)</f>
        <v>0</v>
      </c>
    </row>
    <row r="76" spans="1:15" s="21" customFormat="1" ht="30" customHeight="1" x14ac:dyDescent="0.2">
      <c r="A76" s="62"/>
      <c r="B76" s="62"/>
      <c r="C76" s="62"/>
      <c r="D76" s="62"/>
      <c r="E76" s="62"/>
      <c r="F76" s="62"/>
      <c r="G76" s="62"/>
      <c r="H76" s="62"/>
      <c r="I76" s="62"/>
      <c r="J76" s="62"/>
      <c r="K76" s="62"/>
      <c r="L76" s="62"/>
      <c r="M76" s="41" t="s">
        <v>7</v>
      </c>
      <c r="N76" s="42"/>
      <c r="O76" s="3">
        <f>SUM(O73:O75)</f>
        <v>0</v>
      </c>
    </row>
    <row r="77" spans="1:15" s="21" customFormat="1" ht="30" customHeight="1" x14ac:dyDescent="0.2">
      <c r="A77" s="62"/>
      <c r="B77" s="62"/>
      <c r="C77" s="62"/>
      <c r="D77" s="62"/>
      <c r="E77" s="62"/>
      <c r="F77" s="62"/>
      <c r="G77" s="62"/>
      <c r="H77" s="62"/>
      <c r="I77" s="62"/>
      <c r="J77" s="62"/>
      <c r="K77" s="62"/>
      <c r="L77" s="62"/>
      <c r="M77" s="77" t="s">
        <v>12</v>
      </c>
      <c r="N77" s="78"/>
      <c r="O77" s="4">
        <f>ROUND(O74*5%,0)</f>
        <v>0</v>
      </c>
    </row>
    <row r="78" spans="1:15" s="21" customFormat="1" ht="30" customHeight="1" x14ac:dyDescent="0.2">
      <c r="A78" s="62"/>
      <c r="B78" s="62"/>
      <c r="C78" s="62"/>
      <c r="D78" s="62"/>
      <c r="E78" s="62"/>
      <c r="F78" s="62"/>
      <c r="G78" s="62"/>
      <c r="H78" s="62"/>
      <c r="I78" s="62"/>
      <c r="J78" s="62"/>
      <c r="K78" s="62"/>
      <c r="L78" s="62"/>
      <c r="M78" s="77" t="s">
        <v>13</v>
      </c>
      <c r="N78" s="78"/>
      <c r="O78" s="2">
        <f>ROUND(O75*19%,0)</f>
        <v>0</v>
      </c>
    </row>
    <row r="79" spans="1:15" s="21" customFormat="1" ht="30" customHeight="1" x14ac:dyDescent="0.2">
      <c r="A79" s="62"/>
      <c r="B79" s="62"/>
      <c r="C79" s="62"/>
      <c r="D79" s="62"/>
      <c r="E79" s="62"/>
      <c r="F79" s="62"/>
      <c r="G79" s="62"/>
      <c r="H79" s="62"/>
      <c r="I79" s="62"/>
      <c r="J79" s="62"/>
      <c r="K79" s="62"/>
      <c r="L79" s="62"/>
      <c r="M79" s="41" t="s">
        <v>14</v>
      </c>
      <c r="N79" s="42"/>
      <c r="O79" s="3">
        <f>SUM(O77:O78)</f>
        <v>0</v>
      </c>
    </row>
    <row r="80" spans="1:15" s="21" customFormat="1" ht="30" customHeight="1" x14ac:dyDescent="0.2">
      <c r="A80" s="62"/>
      <c r="B80" s="62"/>
      <c r="C80" s="62"/>
      <c r="D80" s="62"/>
      <c r="E80" s="62"/>
      <c r="F80" s="62"/>
      <c r="G80" s="62"/>
      <c r="H80" s="62"/>
      <c r="I80" s="62"/>
      <c r="J80" s="62"/>
      <c r="K80" s="62"/>
      <c r="L80" s="62"/>
      <c r="M80" s="45" t="s">
        <v>33</v>
      </c>
      <c r="N80" s="46"/>
      <c r="O80" s="2">
        <f>SUMIF(I:I,8%,N:N)</f>
        <v>0</v>
      </c>
    </row>
    <row r="81" spans="1:15" s="21" customFormat="1" ht="37.5" customHeight="1" x14ac:dyDescent="0.2">
      <c r="A81" s="62"/>
      <c r="B81" s="62"/>
      <c r="C81" s="62"/>
      <c r="D81" s="62"/>
      <c r="E81" s="62"/>
      <c r="F81" s="62"/>
      <c r="G81" s="62"/>
      <c r="H81" s="62"/>
      <c r="I81" s="62"/>
      <c r="J81" s="62"/>
      <c r="K81" s="62"/>
      <c r="L81" s="62"/>
      <c r="M81" s="43" t="s">
        <v>32</v>
      </c>
      <c r="N81" s="44"/>
      <c r="O81" s="3">
        <f>SUM(O80)</f>
        <v>0</v>
      </c>
    </row>
    <row r="82" spans="1:15" s="21" customFormat="1" ht="124.5" customHeight="1" x14ac:dyDescent="0.2">
      <c r="A82" s="62"/>
      <c r="B82" s="62"/>
      <c r="C82" s="62"/>
      <c r="D82" s="62"/>
      <c r="E82" s="62"/>
      <c r="F82" s="62"/>
      <c r="G82" s="62"/>
      <c r="H82" s="62"/>
      <c r="I82" s="62"/>
      <c r="J82" s="62"/>
      <c r="K82" s="62"/>
      <c r="L82" s="62"/>
      <c r="M82" s="43" t="s">
        <v>15</v>
      </c>
      <c r="N82" s="44"/>
      <c r="O82" s="3">
        <f>+O76+O79+O81</f>
        <v>0</v>
      </c>
    </row>
    <row r="85" spans="1:15" x14ac:dyDescent="0.25">
      <c r="B85" s="25"/>
      <c r="C85" s="25"/>
    </row>
    <row r="86" spans="1:15" x14ac:dyDescent="0.25">
      <c r="B86" s="72"/>
      <c r="C86" s="72"/>
    </row>
    <row r="87" spans="1:15" ht="15.75" thickBot="1" x14ac:dyDescent="0.3">
      <c r="B87" s="73"/>
      <c r="C87" s="73"/>
    </row>
    <row r="88" spans="1:15" x14ac:dyDescent="0.25">
      <c r="B88" s="66" t="s">
        <v>20</v>
      </c>
      <c r="C88" s="66"/>
    </row>
    <row r="90" spans="1:15" x14ac:dyDescent="0.25">
      <c r="A90" s="22" t="s">
        <v>43</v>
      </c>
    </row>
  </sheetData>
  <sheetProtection algorithmName="SHA-512" hashValue="3yo+G5Fi/foX/HhsgyEAEPeLJGaBnea/D7ky5GLSjqDAYDXkr1o2GPdH9mW2JYuSdxVDSeEg501kQ7vrdtIgkA==" saltValue="UMbEzAco5ylCsjmNw0ggjg==" spinCount="100000" sheet="1" scenarios="1" selectLockedCells="1"/>
  <mergeCells count="30">
    <mergeCell ref="A75:L82"/>
    <mergeCell ref="A74:L74"/>
    <mergeCell ref="A10:B10"/>
    <mergeCell ref="B88:C88"/>
    <mergeCell ref="D14:G14"/>
    <mergeCell ref="D16:G16"/>
    <mergeCell ref="F10:G10"/>
    <mergeCell ref="L10:N10"/>
    <mergeCell ref="B86:C87"/>
    <mergeCell ref="B73:L73"/>
    <mergeCell ref="M73:N73"/>
    <mergeCell ref="M74:N74"/>
    <mergeCell ref="M75:N75"/>
    <mergeCell ref="M76:N76"/>
    <mergeCell ref="M77:N77"/>
    <mergeCell ref="M78:N78"/>
    <mergeCell ref="A2:A5"/>
    <mergeCell ref="D12:G12"/>
    <mergeCell ref="A12:B16"/>
    <mergeCell ref="B2:M2"/>
    <mergeCell ref="B3:M3"/>
    <mergeCell ref="B4:M5"/>
    <mergeCell ref="M79:N79"/>
    <mergeCell ref="M82:N82"/>
    <mergeCell ref="M80:N80"/>
    <mergeCell ref="M81:N81"/>
    <mergeCell ref="N2:O2"/>
    <mergeCell ref="N3:O3"/>
    <mergeCell ref="N4:O4"/>
    <mergeCell ref="N5:O5"/>
  </mergeCells>
  <dataValidations count="1">
    <dataValidation type="whole" allowBlank="1" showInputMessage="1" showErrorMessage="1" sqref="F20:F7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G20:G72</xm:sqref>
        </x14:dataValidation>
        <x14:dataValidation type="list" allowBlank="1" showInputMessage="1" showErrorMessage="1" xr:uid="{00000000-0002-0000-0000-000002000000}">
          <x14:formula1>
            <xm:f>Hoja2!$F$7:$F$8</xm:f>
          </x14:formula1>
          <xm:sqref>I20:I72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39f7a895-868e-4739-ab10-589c64175fbd"/>
    <ds:schemaRef ds:uri="632c1e4e-69c6-4d1f-81a1-009441d464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2022-10-18T22:20:42Z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