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85 ADQ ELEM LAB Y PLASTICO/DOCUMENTOS A PUBLICAR/"/>
    </mc:Choice>
  </mc:AlternateContent>
  <xr:revisionPtr revIDLastSave="302" documentId="8_{A2FB0E5F-75CD-42D5-841B-588E7552C16D}" xr6:coauthVersionLast="47" xr6:coauthVersionMax="47" xr10:uidLastSave="{4EE81D72-6C12-4264-B182-9D5E3445467F}"/>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J25" i="1"/>
  <c r="K25" i="1"/>
  <c r="L25" i="1"/>
  <c r="M25" i="1" s="1"/>
  <c r="H26" i="1"/>
  <c r="J26" i="1"/>
  <c r="L26" i="1"/>
  <c r="N26" i="1" s="1"/>
  <c r="H27" i="1"/>
  <c r="J27" i="1"/>
  <c r="L27" i="1"/>
  <c r="M27" i="1" s="1"/>
  <c r="H28" i="1"/>
  <c r="K28" i="1" s="1"/>
  <c r="J28" i="1"/>
  <c r="L28" i="1"/>
  <c r="M28" i="1" s="1"/>
  <c r="H29" i="1"/>
  <c r="J29" i="1"/>
  <c r="L29" i="1"/>
  <c r="N29" i="1" s="1"/>
  <c r="O29" i="1" s="1"/>
  <c r="M29" i="1"/>
  <c r="H30" i="1"/>
  <c r="J30" i="1"/>
  <c r="K30" i="1" s="1"/>
  <c r="L30" i="1"/>
  <c r="N30" i="1" s="1"/>
  <c r="H31" i="1"/>
  <c r="J31" i="1"/>
  <c r="K31" i="1"/>
  <c r="L31" i="1"/>
  <c r="M31" i="1" s="1"/>
  <c r="H32" i="1"/>
  <c r="J32" i="1"/>
  <c r="K32" i="1"/>
  <c r="L32" i="1"/>
  <c r="N32" i="1" s="1"/>
  <c r="M32" i="1"/>
  <c r="H33" i="1"/>
  <c r="K33" i="1" s="1"/>
  <c r="J33" i="1"/>
  <c r="L33" i="1"/>
  <c r="N33" i="1" s="1"/>
  <c r="H34" i="1"/>
  <c r="J34" i="1"/>
  <c r="L34" i="1"/>
  <c r="M34" i="1" s="1"/>
  <c r="H35" i="1"/>
  <c r="J35" i="1"/>
  <c r="L35" i="1"/>
  <c r="M35" i="1" s="1"/>
  <c r="H36" i="1"/>
  <c r="J36" i="1"/>
  <c r="L36" i="1"/>
  <c r="M36" i="1" s="1"/>
  <c r="H37" i="1"/>
  <c r="J37" i="1"/>
  <c r="L37" i="1"/>
  <c r="M37" i="1" s="1"/>
  <c r="H38" i="1"/>
  <c r="K38" i="1" s="1"/>
  <c r="J38" i="1"/>
  <c r="L38" i="1"/>
  <c r="H39" i="1"/>
  <c r="J39" i="1"/>
  <c r="L39" i="1"/>
  <c r="M39" i="1" s="1"/>
  <c r="H40" i="1"/>
  <c r="J40" i="1"/>
  <c r="L40" i="1"/>
  <c r="M40" i="1" s="1"/>
  <c r="N40" i="1"/>
  <c r="H41" i="1"/>
  <c r="J41" i="1"/>
  <c r="L41" i="1"/>
  <c r="N41" i="1" s="1"/>
  <c r="H42" i="1"/>
  <c r="J42" i="1"/>
  <c r="K42" i="1" s="1"/>
  <c r="L42" i="1"/>
  <c r="N42" i="1" s="1"/>
  <c r="H43" i="1"/>
  <c r="J43" i="1"/>
  <c r="K43" i="1"/>
  <c r="L43" i="1"/>
  <c r="M43" i="1"/>
  <c r="H44" i="1"/>
  <c r="K44" i="1" s="1"/>
  <c r="J44" i="1"/>
  <c r="L44" i="1"/>
  <c r="N44" i="1" s="1"/>
  <c r="H45" i="1"/>
  <c r="J45" i="1"/>
  <c r="L45" i="1"/>
  <c r="M45" i="1"/>
  <c r="N45" i="1"/>
  <c r="O45" i="1" s="1"/>
  <c r="H46" i="1"/>
  <c r="J46" i="1"/>
  <c r="L46" i="1"/>
  <c r="M46" i="1" s="1"/>
  <c r="H47" i="1"/>
  <c r="J47" i="1"/>
  <c r="L47" i="1"/>
  <c r="M47" i="1" s="1"/>
  <c r="N47" i="1"/>
  <c r="H48" i="1"/>
  <c r="J48" i="1"/>
  <c r="L48" i="1"/>
  <c r="N48" i="1" s="1"/>
  <c r="H49" i="1"/>
  <c r="J49" i="1"/>
  <c r="L49" i="1"/>
  <c r="M49" i="1" s="1"/>
  <c r="H50" i="1"/>
  <c r="K50" i="1" s="1"/>
  <c r="J50" i="1"/>
  <c r="L50" i="1"/>
  <c r="N50" i="1" s="1"/>
  <c r="H51" i="1"/>
  <c r="J51" i="1"/>
  <c r="L51" i="1"/>
  <c r="M51" i="1" s="1"/>
  <c r="H52" i="1"/>
  <c r="J52" i="1"/>
  <c r="L52" i="1"/>
  <c r="M52" i="1" s="1"/>
  <c r="H53" i="1"/>
  <c r="J53" i="1"/>
  <c r="L53" i="1"/>
  <c r="M53" i="1" s="1"/>
  <c r="H54" i="1"/>
  <c r="J54" i="1"/>
  <c r="L54" i="1"/>
  <c r="N54" i="1" s="1"/>
  <c r="H55" i="1"/>
  <c r="J55" i="1"/>
  <c r="L55" i="1"/>
  <c r="N55" i="1" s="1"/>
  <c r="M55" i="1"/>
  <c r="L20" i="1"/>
  <c r="M20" i="1" s="1"/>
  <c r="L24" i="1"/>
  <c r="N24" i="1" s="1"/>
  <c r="J24" i="1"/>
  <c r="H24" i="1"/>
  <c r="L23" i="1"/>
  <c r="N23" i="1" s="1"/>
  <c r="J23" i="1"/>
  <c r="H23" i="1"/>
  <c r="L22" i="1"/>
  <c r="M22" i="1" s="1"/>
  <c r="J22" i="1"/>
  <c r="H22" i="1"/>
  <c r="L21" i="1"/>
  <c r="J21" i="1"/>
  <c r="H21" i="1"/>
  <c r="H20" i="1"/>
  <c r="J20" i="1"/>
  <c r="O57" i="1"/>
  <c r="O60" i="1" s="1"/>
  <c r="M33" i="1" l="1"/>
  <c r="N53" i="1"/>
  <c r="N34" i="1"/>
  <c r="O34" i="1" s="1"/>
  <c r="M44" i="1"/>
  <c r="O44" i="1" s="1"/>
  <c r="N28" i="1"/>
  <c r="O28" i="1" s="1"/>
  <c r="K51" i="1"/>
  <c r="M54" i="1"/>
  <c r="O54" i="1" s="1"/>
  <c r="M48" i="1"/>
  <c r="O48" i="1" s="1"/>
  <c r="M41" i="1"/>
  <c r="O41" i="1" s="1"/>
  <c r="M30" i="1"/>
  <c r="N36" i="1"/>
  <c r="O36" i="1" s="1"/>
  <c r="M42" i="1"/>
  <c r="N52" i="1"/>
  <c r="K49" i="1"/>
  <c r="O46" i="1"/>
  <c r="O52" i="1"/>
  <c r="N46" i="1"/>
  <c r="N35" i="1"/>
  <c r="K46" i="1"/>
  <c r="K41" i="1"/>
  <c r="K53" i="1"/>
  <c r="K29" i="1"/>
  <c r="K52" i="1"/>
  <c r="K48" i="1"/>
  <c r="K35" i="1"/>
  <c r="O53" i="1"/>
  <c r="K37" i="1"/>
  <c r="K27" i="1"/>
  <c r="O40" i="1"/>
  <c r="K47" i="1"/>
  <c r="K45" i="1"/>
  <c r="K40" i="1"/>
  <c r="K34" i="1"/>
  <c r="K26" i="1"/>
  <c r="K36" i="1"/>
  <c r="K55" i="1"/>
  <c r="O33" i="1"/>
  <c r="K39" i="1"/>
  <c r="O47" i="1"/>
  <c r="O32" i="1"/>
  <c r="K54" i="1"/>
  <c r="O35" i="1"/>
  <c r="O55" i="1"/>
  <c r="N38" i="1"/>
  <c r="M50" i="1"/>
  <c r="O50" i="1" s="1"/>
  <c r="N43" i="1"/>
  <c r="O43" i="1" s="1"/>
  <c r="M38" i="1"/>
  <c r="N31" i="1"/>
  <c r="O31" i="1" s="1"/>
  <c r="M26" i="1"/>
  <c r="O26" i="1" s="1"/>
  <c r="N51" i="1"/>
  <c r="O51" i="1" s="1"/>
  <c r="N39" i="1"/>
  <c r="O39" i="1" s="1"/>
  <c r="N27" i="1"/>
  <c r="O27" i="1" s="1"/>
  <c r="N49" i="1"/>
  <c r="O49" i="1" s="1"/>
  <c r="O30" i="1"/>
  <c r="N25" i="1"/>
  <c r="O25" i="1" s="1"/>
  <c r="O42" i="1"/>
  <c r="N37" i="1"/>
  <c r="O37" i="1" s="1"/>
  <c r="K22" i="1"/>
  <c r="K24" i="1"/>
  <c r="M23" i="1"/>
  <c r="O23" i="1" s="1"/>
  <c r="M24" i="1"/>
  <c r="O24" i="1" s="1"/>
  <c r="K23" i="1"/>
  <c r="K21" i="1"/>
  <c r="N22" i="1"/>
  <c r="O22" i="1" s="1"/>
  <c r="M21" i="1"/>
  <c r="N21" i="1"/>
  <c r="N20" i="1"/>
  <c r="O20" i="1" s="1"/>
  <c r="K20" i="1"/>
  <c r="O63" i="1"/>
  <c r="O56" i="1"/>
  <c r="O38" i="1" l="1"/>
  <c r="O21" i="1"/>
  <c r="O64" i="1"/>
  <c r="O58" i="1" l="1"/>
  <c r="O61" i="1" l="1"/>
  <c r="O62" i="1" s="1"/>
  <c r="O59" i="1"/>
  <c r="O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<sst xmlns="http://schemas.openxmlformats.org/spreadsheetml/2006/main" count="117" uniqueCount="82">
  <si>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</si>
  <si>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</si>
  <si>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</si>
  <si>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</si>
  <si>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</si>
  <si>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</si>
  <si>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</si>
  <si>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</si>
  <si>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</si>
  <si>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</si>
  <si>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</si>
  <si>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</si>
  <si>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</si>
  <si>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</si>
  <si>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</si>
  <si>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</si>
  <si>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</si>
  <si>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</si>
  <si>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</si>
  <si>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</si>
  <si>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</si>
  <si>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</si>
  <si>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</si>
  <si>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</si>
  <si>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</si>
  <si>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</si>
  <si>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</si>
  <si>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</si>
  <si>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</si>
  <si>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</si>
  <si>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</si>
  <si>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</si>
  <si>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</si>
  <si>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</si>
  <si>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</si>
  <si>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</si>
  <si>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</si>
  <si>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</si>
  <si>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</si>
  <si>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</si>
  <si>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</si>
  <si>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</si>
  <si>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</si>
  <si>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</si>
  <si>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</si>
  <si>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CUBETA APILABLE ALTA HPDE para laboratorio, 50X60 CM APROX, en polietileno de alta densidad, Color blanco</t>
  </si>
  <si>
    <t>MANGUERA DE LÁTEX DE 7MM X 100 CM</t>
  </si>
  <si>
    <t>MANGUERA en neopreno PARA  MECHERO DE BUNSEN de laboratorio 3/4</t>
  </si>
  <si>
    <t>NEVERA DE ICOPOR DE 10 LITROS para recolección de muestras en campo, con sujetador y tapa</t>
  </si>
  <si>
    <t>NEVERA DE ICOPOR DE 20 LITROS para recolección de muestras en campo, con sujetador y tapa</t>
  </si>
  <si>
    <t>NEVERA DE ICOPOR DE 5 LITROS  para recolección de muestras en campo, con sujetador y tapa</t>
  </si>
  <si>
    <t>AUXILIAR DE MACROPIPETEADO PLASTICO 0.1 A 100 ML</t>
  </si>
  <si>
    <t>PUNTAS PARA MICROPIPETA  AMARILLAS  Volumen De 20 a 200 microlitros</t>
  </si>
  <si>
    <t>PUNTAS PARA MICROPIPETA  AZULES, Capacidad: 1000 microlitros.</t>
  </si>
  <si>
    <t>PUNTAS PARA MICROPIPETA  TRANSPARENTES, Volumen De  0.5 a 10 microlitros</t>
  </si>
  <si>
    <t>RACK PARA PUNTAS DE MICROPIPETA AMARILLAS (20 a 200 microlitros) DE 96 POSICIONES</t>
  </si>
  <si>
    <t>RACK PARA PUNTAS DE MICROPIPETA AZULES (1000microlitros) DE 96 POSICIONES</t>
  </si>
  <si>
    <t>RACK PARA PUNTAS DE MICROPIPETA TRANSPARENTES (0.5 a 10 microlitros) DE 96 POSICIONES</t>
  </si>
  <si>
    <t>TAPONES  PARA MONTAJE DE DESTILACION EN LABORATORIO. Diámetro inferior 23 mm; diámetro  superior 27 mm</t>
  </si>
  <si>
    <t>RECIPIENTE DE PLASTICO DE AL MENOS 50 LITROS PARA ALMACENAMIENTO DE RESIDUOS QUIMICOS DE LABORATORIO, DEBE TENER COMO TRANSPORTARSE SIN RIESGO DENTRO DEL LABORATORIO</t>
  </si>
  <si>
    <t>BANDEJA PLASTICA LABORATORIO MULTIUSO</t>
  </si>
  <si>
    <t>KIT ESPÁTULAS METÀLICAS LABORATORIO En ACERO INOXIDABLE, 12 unidades</t>
  </si>
  <si>
    <t>MANGO BISTURI No-4; En pieza de metal alargada, longitud más o menos de 135 mm de largo, requiere hojas de bisturí del número 18 al número 36.</t>
  </si>
  <si>
    <t>HOJA BISTURI No-20, en acero inoidable,kit caja por 100 unidades CAJAX100 UNIDADES</t>
  </si>
  <si>
    <t>MECHERO TIPO BUNSEN A GAS CON REGULADOR Y AJUSTE DE AIRE</t>
  </si>
  <si>
    <t>MESON DE LABORATORIO EN ALUMINIO DE 3MX*1,50M</t>
  </si>
  <si>
    <t>Miniespátula con cuchara estándar de acero inoxidable </t>
  </si>
  <si>
    <t>PALA PUNTA ANILLA PARA CAVAR Y RECOGER</t>
  </si>
  <si>
    <t>ZAPAPICO-PICA DE HIERRO FORJADO DE 5 LIBRAS</t>
  </si>
  <si>
    <t>PINZA PARA BURETA SENCILLA</t>
  </si>
  <si>
    <t>PINZA PARA TUBO DE ENSAYO, Alambre grueso, en acero inoxidable, Con área de agarre dentada  </t>
  </si>
  <si>
    <t>PINZAS DE ACERO CON BORDES BISELADOS Y VÁSTAGOS CÓNICOS</t>
  </si>
  <si>
    <t>PINZAS PARA CRISOL METALICA</t>
  </si>
  <si>
    <t>PINZA CON NUEZ PINZA TIPO ARAÑA DE 70MM </t>
  </si>
  <si>
    <t>PINZA TRIANGULAR CON NUEZ </t>
  </si>
  <si>
    <t>SOPORTE EN METAL Para 6 Pipetas Transferpette</t>
  </si>
  <si>
    <t>SOPORTE  TIPO ARO DE 8MM EN ACERO con nuez adjunta para fijar en soporte universal</t>
  </si>
  <si>
    <t>TIJERAS Punta aguda/roma, Rectas14,5CM APROX.</t>
  </si>
  <si>
    <t>KIT DE PESAS DE CALIBRACIÓN PARA BALANZAS ANÁLITICAS.CLASE F1.  masa de  1 mg A 500 mg,  incluye 15 pesas  en caja de policarbonato </t>
  </si>
  <si>
    <t>EXTRACTOR DE PARED EN ACERO INOXIDABLE, diámetro 20 Pulgadas, coneXión a 110v</t>
  </si>
  <si>
    <t>Asa de siembra para esterilizarlas en autoclave y volver a usarlas, Ancho: 30 mm (azul) / 60 mm (amarillo)</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</si>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</sst>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29" fillId="0" borderId="28" xfId="0" applyFont="1" applyBorder="1" applyAlignment="1" applyProtection="1">
      <alignment vertical="center" wrapText="1"/>
      <protection hidden="1"/>
    </xf>
    <xf numFmtId="0" fontId="1" fillId="0" borderId="28" xfId="0" applyFont="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tabSelected="1" topLeftCell="A50" zoomScale="70" zoomScaleNormal="70" zoomScaleSheetLayoutView="70" zoomScalePageLayoutView="55" workbookViewId="0">
      <selection activeCell="G55" sqref="G55"/>
    </sheetView>
  </sheetViews>
  <sheetFormatPr baseColWidth="10" defaultColWidth="11.42578125" defaultRowHeight="15" x14ac:dyDescent="0.25"/>
  <cols>
    <col min="1" max="1" width="13.28515625" style="8" customWidth="1"/>
    <col min="2" max="2" width="94"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0"/>
      <c r="B2" s="50" t="s">
        <v>0</v>
      </c>
      <c r="C2" s="50"/>
      <c r="D2" s="50"/>
      <c r="E2" s="50"/>
      <c r="F2" s="50"/>
      <c r="G2" s="50"/>
      <c r="H2" s="50"/>
      <c r="I2" s="50"/>
      <c r="J2" s="50"/>
      <c r="K2" s="50"/>
      <c r="L2" s="50"/>
      <c r="M2" s="50"/>
      <c r="N2" s="39" t="s">
        <v>37</v>
      </c>
      <c r="O2" s="39"/>
    </row>
    <row r="3" spans="1:15" ht="15.75" customHeight="1" x14ac:dyDescent="0.25">
      <c r="A3" s="40"/>
      <c r="B3" s="50" t="s">
        <v>1</v>
      </c>
      <c r="C3" s="50"/>
      <c r="D3" s="50"/>
      <c r="E3" s="50"/>
      <c r="F3" s="50"/>
      <c r="G3" s="50"/>
      <c r="H3" s="50"/>
      <c r="I3" s="50"/>
      <c r="J3" s="50"/>
      <c r="K3" s="50"/>
      <c r="L3" s="50"/>
      <c r="M3" s="50"/>
      <c r="N3" s="39" t="s">
        <v>40</v>
      </c>
      <c r="O3" s="39"/>
    </row>
    <row r="4" spans="1:15" ht="16.5" customHeight="1" x14ac:dyDescent="0.25">
      <c r="A4" s="40"/>
      <c r="B4" s="50" t="s">
        <v>36</v>
      </c>
      <c r="C4" s="50"/>
      <c r="D4" s="50"/>
      <c r="E4" s="50"/>
      <c r="F4" s="50"/>
      <c r="G4" s="50"/>
      <c r="H4" s="50"/>
      <c r="I4" s="50"/>
      <c r="J4" s="50"/>
      <c r="K4" s="50"/>
      <c r="L4" s="50"/>
      <c r="M4" s="50"/>
      <c r="N4" s="39" t="s">
        <v>41</v>
      </c>
      <c r="O4" s="39"/>
    </row>
    <row r="5" spans="1:15" ht="15" customHeight="1" x14ac:dyDescent="0.25">
      <c r="A5" s="40"/>
      <c r="B5" s="50"/>
      <c r="C5" s="50"/>
      <c r="D5" s="50"/>
      <c r="E5" s="50"/>
      <c r="F5" s="50"/>
      <c r="G5" s="50"/>
      <c r="H5" s="50"/>
      <c r="I5" s="50"/>
      <c r="J5" s="50"/>
      <c r="K5" s="50"/>
      <c r="L5" s="50"/>
      <c r="M5" s="50"/>
      <c r="N5" s="39" t="s">
        <v>38</v>
      </c>
      <c r="O5" s="39"/>
    </row>
    <row r="7" spans="1:15" x14ac:dyDescent="0.25">
      <c r="A7" s="11" t="s">
        <v>39</v>
      </c>
    </row>
    <row r="8" spans="1:15" x14ac:dyDescent="0.25">
      <c r="A8" s="11"/>
    </row>
    <row r="9" spans="1:15" x14ac:dyDescent="0.25">
      <c r="A9" s="12" t="s">
        <v>29</v>
      </c>
    </row>
    <row r="10" spans="1:15" ht="25.5" customHeight="1" x14ac:dyDescent="0.25">
      <c r="A10" s="57" t="s">
        <v>28</v>
      </c>
      <c r="B10" s="57"/>
      <c r="C10" s="13"/>
      <c r="E10" s="14" t="s">
        <v>21</v>
      </c>
      <c r="F10" s="59"/>
      <c r="G10" s="60"/>
      <c r="K10" s="15" t="s">
        <v>16</v>
      </c>
      <c r="L10" s="61"/>
      <c r="M10" s="62"/>
      <c r="N10" s="63"/>
    </row>
    <row r="11" spans="1:15" ht="15.75" thickBot="1" x14ac:dyDescent="0.3">
      <c r="A11" s="13"/>
      <c r="B11" s="32"/>
      <c r="C11" s="13"/>
      <c r="E11" s="16"/>
      <c r="F11" s="16"/>
      <c r="G11" s="16"/>
      <c r="K11" s="17"/>
      <c r="L11" s="18"/>
      <c r="M11" s="18"/>
      <c r="N11" s="18"/>
    </row>
    <row r="12" spans="1:15" ht="30.75" customHeight="1" thickBot="1" x14ac:dyDescent="0.3">
      <c r="A12" s="44" t="s">
        <v>26</v>
      </c>
      <c r="B12" s="45"/>
      <c r="C12" s="19"/>
      <c r="D12" s="41" t="s">
        <v>17</v>
      </c>
      <c r="E12" s="42"/>
      <c r="F12" s="42"/>
      <c r="G12" s="43"/>
      <c r="H12" s="7"/>
      <c r="I12" s="69"/>
      <c r="J12" s="69"/>
      <c r="K12" s="17"/>
    </row>
    <row r="13" spans="1:15" ht="15.75" thickBot="1" x14ac:dyDescent="0.3">
      <c r="A13" s="46"/>
      <c r="B13" s="47"/>
      <c r="C13" s="19"/>
      <c r="D13" s="18"/>
      <c r="E13" s="16"/>
      <c r="F13" s="16"/>
      <c r="G13" s="16"/>
      <c r="K13" s="17"/>
    </row>
    <row r="14" spans="1:15" ht="30" customHeight="1" thickBot="1" x14ac:dyDescent="0.3">
      <c r="A14" s="46"/>
      <c r="B14" s="47"/>
      <c r="C14" s="19"/>
      <c r="D14" s="41" t="s">
        <v>18</v>
      </c>
      <c r="E14" s="42"/>
      <c r="F14" s="42"/>
      <c r="G14" s="43"/>
      <c r="H14" s="7"/>
      <c r="I14" s="69"/>
      <c r="J14" s="69"/>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69"/>
      <c r="J16" s="69"/>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28">
        <v>1</v>
      </c>
      <c r="B20" s="70" t="s">
        <v>45</v>
      </c>
      <c r="C20" s="29"/>
      <c r="D20" s="71">
        <v>5</v>
      </c>
      <c r="E20" s="71"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28">
        <v>2</v>
      </c>
      <c r="B21" s="70" t="s">
        <v>46</v>
      </c>
      <c r="C21" s="29"/>
      <c r="D21" s="71">
        <v>63</v>
      </c>
      <c r="E21" s="71" t="s">
        <v>43</v>
      </c>
      <c r="F21" s="30"/>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25">
      <c r="A22" s="28">
        <v>3</v>
      </c>
      <c r="B22" s="70" t="s">
        <v>47</v>
      </c>
      <c r="C22" s="29"/>
      <c r="D22" s="71">
        <v>15</v>
      </c>
      <c r="E22" s="71" t="s">
        <v>43</v>
      </c>
      <c r="F22" s="30"/>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5">
      <c r="A23" s="28">
        <v>4</v>
      </c>
      <c r="B23" s="70" t="s">
        <v>48</v>
      </c>
      <c r="C23" s="29"/>
      <c r="D23" s="71">
        <v>10</v>
      </c>
      <c r="E23" s="71" t="s">
        <v>43</v>
      </c>
      <c r="F23" s="30"/>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5">
      <c r="A24" s="28">
        <v>5</v>
      </c>
      <c r="B24" s="70" t="s">
        <v>49</v>
      </c>
      <c r="C24" s="29"/>
      <c r="D24" s="71">
        <v>10</v>
      </c>
      <c r="E24" s="71" t="s">
        <v>43</v>
      </c>
      <c r="F24" s="30"/>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5">
      <c r="A25" s="28">
        <v>6</v>
      </c>
      <c r="B25" s="70" t="s">
        <v>50</v>
      </c>
      <c r="C25" s="29"/>
      <c r="D25" s="71">
        <v>10</v>
      </c>
      <c r="E25" s="71" t="s">
        <v>43</v>
      </c>
      <c r="F25" s="30"/>
      <c r="G25" s="26">
        <v>0</v>
      </c>
      <c r="H25" s="1">
        <f t="shared" ref="H25:H55" si="12">+ROUND(F25*G25,0)</f>
        <v>0</v>
      </c>
      <c r="I25" s="26">
        <v>0</v>
      </c>
      <c r="J25" s="1">
        <f t="shared" ref="J25:J55" si="13">ROUND(F25*I25,0)</f>
        <v>0</v>
      </c>
      <c r="K25" s="1">
        <f t="shared" ref="K25:K55" si="14">ROUND(F25+H25+J25,0)</f>
        <v>0</v>
      </c>
      <c r="L25" s="1">
        <f t="shared" ref="L25:L55" si="15">ROUND(F25*D25,0)</f>
        <v>0</v>
      </c>
      <c r="M25" s="1">
        <f t="shared" ref="M25:M55" si="16">ROUND(L25*G25,0)</f>
        <v>0</v>
      </c>
      <c r="N25" s="1">
        <f t="shared" ref="N25:N55" si="17">ROUND(L25*I25,0)</f>
        <v>0</v>
      </c>
      <c r="O25" s="2">
        <f t="shared" ref="O25:O55" si="18">ROUND(L25+N25+M25,0)</f>
        <v>0</v>
      </c>
    </row>
    <row r="26" spans="1:15" s="23" customFormat="1" ht="81" customHeight="1" x14ac:dyDescent="0.25">
      <c r="A26" s="28">
        <v>7</v>
      </c>
      <c r="B26" s="70" t="s">
        <v>51</v>
      </c>
      <c r="C26" s="29"/>
      <c r="D26" s="71">
        <v>10</v>
      </c>
      <c r="E26" s="71" t="s">
        <v>43</v>
      </c>
      <c r="F26" s="30"/>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25">
      <c r="A27" s="28">
        <v>8</v>
      </c>
      <c r="B27" s="70" t="s">
        <v>52</v>
      </c>
      <c r="C27" s="29"/>
      <c r="D27" s="71">
        <v>5</v>
      </c>
      <c r="E27" s="71" t="s">
        <v>43</v>
      </c>
      <c r="F27" s="30"/>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25">
      <c r="A28" s="28">
        <v>9</v>
      </c>
      <c r="B28" s="70" t="s">
        <v>53</v>
      </c>
      <c r="C28" s="29"/>
      <c r="D28" s="71">
        <v>5</v>
      </c>
      <c r="E28" s="71" t="s">
        <v>43</v>
      </c>
      <c r="F28" s="30"/>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25">
      <c r="A29" s="28">
        <v>10</v>
      </c>
      <c r="B29" s="70" t="s">
        <v>54</v>
      </c>
      <c r="C29" s="29"/>
      <c r="D29" s="71">
        <v>5</v>
      </c>
      <c r="E29" s="71" t="s">
        <v>43</v>
      </c>
      <c r="F29" s="30"/>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25">
      <c r="A30" s="28">
        <v>11</v>
      </c>
      <c r="B30" s="70" t="s">
        <v>55</v>
      </c>
      <c r="C30" s="29"/>
      <c r="D30" s="71">
        <v>21</v>
      </c>
      <c r="E30" s="71" t="s">
        <v>43</v>
      </c>
      <c r="F30" s="30"/>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25">
      <c r="A31" s="28">
        <v>12</v>
      </c>
      <c r="B31" s="70" t="s">
        <v>56</v>
      </c>
      <c r="C31" s="29"/>
      <c r="D31" s="71">
        <v>21</v>
      </c>
      <c r="E31" s="71" t="s">
        <v>43</v>
      </c>
      <c r="F31" s="30"/>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81" customHeight="1" x14ac:dyDescent="0.25">
      <c r="A32" s="28">
        <v>13</v>
      </c>
      <c r="B32" s="70" t="s">
        <v>57</v>
      </c>
      <c r="C32" s="29"/>
      <c r="D32" s="71">
        <v>20</v>
      </c>
      <c r="E32" s="71" t="s">
        <v>43</v>
      </c>
      <c r="F32" s="30"/>
      <c r="G32" s="26">
        <v>0</v>
      </c>
      <c r="H32" s="1">
        <f t="shared" si="12"/>
        <v>0</v>
      </c>
      <c r="I32" s="26">
        <v>0</v>
      </c>
      <c r="J32" s="1">
        <f t="shared" si="13"/>
        <v>0</v>
      </c>
      <c r="K32" s="1">
        <f t="shared" si="14"/>
        <v>0</v>
      </c>
      <c r="L32" s="1">
        <f t="shared" si="15"/>
        <v>0</v>
      </c>
      <c r="M32" s="1">
        <f t="shared" si="16"/>
        <v>0</v>
      </c>
      <c r="N32" s="1">
        <f t="shared" si="17"/>
        <v>0</v>
      </c>
      <c r="O32" s="2">
        <f t="shared" si="18"/>
        <v>0</v>
      </c>
    </row>
    <row r="33" spans="1:15" s="23" customFormat="1" ht="81" customHeight="1" x14ac:dyDescent="0.25">
      <c r="A33" s="28">
        <v>14</v>
      </c>
      <c r="B33" s="70" t="s">
        <v>58</v>
      </c>
      <c r="C33" s="29"/>
      <c r="D33" s="71">
        <v>20</v>
      </c>
      <c r="E33" s="71" t="s">
        <v>43</v>
      </c>
      <c r="F33" s="30"/>
      <c r="G33" s="26">
        <v>0</v>
      </c>
      <c r="H33" s="1">
        <f t="shared" si="12"/>
        <v>0</v>
      </c>
      <c r="I33" s="26">
        <v>0</v>
      </c>
      <c r="J33" s="1">
        <f t="shared" si="13"/>
        <v>0</v>
      </c>
      <c r="K33" s="1">
        <f t="shared" si="14"/>
        <v>0</v>
      </c>
      <c r="L33" s="1">
        <f t="shared" si="15"/>
        <v>0</v>
      </c>
      <c r="M33" s="1">
        <f t="shared" si="16"/>
        <v>0</v>
      </c>
      <c r="N33" s="1">
        <f t="shared" si="17"/>
        <v>0</v>
      </c>
      <c r="O33" s="2">
        <f t="shared" si="18"/>
        <v>0</v>
      </c>
    </row>
    <row r="34" spans="1:15" s="23" customFormat="1" ht="81" customHeight="1" x14ac:dyDescent="0.25">
      <c r="A34" s="28">
        <v>15</v>
      </c>
      <c r="B34" s="70" t="s">
        <v>59</v>
      </c>
      <c r="C34" s="29"/>
      <c r="D34" s="71">
        <v>2</v>
      </c>
      <c r="E34" s="71" t="s">
        <v>43</v>
      </c>
      <c r="F34" s="30"/>
      <c r="G34" s="26">
        <v>0</v>
      </c>
      <c r="H34" s="1">
        <f t="shared" si="12"/>
        <v>0</v>
      </c>
      <c r="I34" s="26">
        <v>0</v>
      </c>
      <c r="J34" s="1">
        <f t="shared" si="13"/>
        <v>0</v>
      </c>
      <c r="K34" s="1">
        <f t="shared" si="14"/>
        <v>0</v>
      </c>
      <c r="L34" s="1">
        <f t="shared" si="15"/>
        <v>0</v>
      </c>
      <c r="M34" s="1">
        <f t="shared" si="16"/>
        <v>0</v>
      </c>
      <c r="N34" s="1">
        <f t="shared" si="17"/>
        <v>0</v>
      </c>
      <c r="O34" s="2">
        <f t="shared" si="18"/>
        <v>0</v>
      </c>
    </row>
    <row r="35" spans="1:15" s="23" customFormat="1" ht="81" customHeight="1" x14ac:dyDescent="0.25">
      <c r="A35" s="28">
        <v>16</v>
      </c>
      <c r="B35" s="70" t="s">
        <v>60</v>
      </c>
      <c r="C35" s="29"/>
      <c r="D35" s="71">
        <v>8</v>
      </c>
      <c r="E35" s="71" t="s">
        <v>43</v>
      </c>
      <c r="F35" s="30"/>
      <c r="G35" s="26">
        <v>0</v>
      </c>
      <c r="H35" s="1">
        <f t="shared" si="12"/>
        <v>0</v>
      </c>
      <c r="I35" s="26">
        <v>0</v>
      </c>
      <c r="J35" s="1">
        <f t="shared" si="13"/>
        <v>0</v>
      </c>
      <c r="K35" s="1">
        <f t="shared" si="14"/>
        <v>0</v>
      </c>
      <c r="L35" s="1">
        <f t="shared" si="15"/>
        <v>0</v>
      </c>
      <c r="M35" s="1">
        <f t="shared" si="16"/>
        <v>0</v>
      </c>
      <c r="N35" s="1">
        <f t="shared" si="17"/>
        <v>0</v>
      </c>
      <c r="O35" s="2">
        <f t="shared" si="18"/>
        <v>0</v>
      </c>
    </row>
    <row r="36" spans="1:15" s="23" customFormat="1" ht="81" customHeight="1" x14ac:dyDescent="0.25">
      <c r="A36" s="28">
        <v>17</v>
      </c>
      <c r="B36" s="70" t="s">
        <v>61</v>
      </c>
      <c r="C36" s="29"/>
      <c r="D36" s="71">
        <v>1</v>
      </c>
      <c r="E36" s="71" t="s">
        <v>43</v>
      </c>
      <c r="F36" s="30"/>
      <c r="G36" s="26">
        <v>0</v>
      </c>
      <c r="H36" s="1">
        <f t="shared" si="12"/>
        <v>0</v>
      </c>
      <c r="I36" s="26">
        <v>0</v>
      </c>
      <c r="J36" s="1">
        <f t="shared" si="13"/>
        <v>0</v>
      </c>
      <c r="K36" s="1">
        <f t="shared" si="14"/>
        <v>0</v>
      </c>
      <c r="L36" s="1">
        <f t="shared" si="15"/>
        <v>0</v>
      </c>
      <c r="M36" s="1">
        <f t="shared" si="16"/>
        <v>0</v>
      </c>
      <c r="N36" s="1">
        <f t="shared" si="17"/>
        <v>0</v>
      </c>
      <c r="O36" s="2">
        <f t="shared" si="18"/>
        <v>0</v>
      </c>
    </row>
    <row r="37" spans="1:15" s="23" customFormat="1" ht="81" customHeight="1" x14ac:dyDescent="0.25">
      <c r="A37" s="28">
        <v>18</v>
      </c>
      <c r="B37" s="70" t="s">
        <v>62</v>
      </c>
      <c r="C37" s="29"/>
      <c r="D37" s="71">
        <v>10</v>
      </c>
      <c r="E37" s="71" t="s">
        <v>43</v>
      </c>
      <c r="F37" s="30"/>
      <c r="G37" s="26">
        <v>0</v>
      </c>
      <c r="H37" s="1">
        <f t="shared" si="12"/>
        <v>0</v>
      </c>
      <c r="I37" s="26">
        <v>0</v>
      </c>
      <c r="J37" s="1">
        <f t="shared" si="13"/>
        <v>0</v>
      </c>
      <c r="K37" s="1">
        <f t="shared" si="14"/>
        <v>0</v>
      </c>
      <c r="L37" s="1">
        <f t="shared" si="15"/>
        <v>0</v>
      </c>
      <c r="M37" s="1">
        <f t="shared" si="16"/>
        <v>0</v>
      </c>
      <c r="N37" s="1">
        <f t="shared" si="17"/>
        <v>0</v>
      </c>
      <c r="O37" s="2">
        <f t="shared" si="18"/>
        <v>0</v>
      </c>
    </row>
    <row r="38" spans="1:15" s="23" customFormat="1" ht="81" customHeight="1" x14ac:dyDescent="0.25">
      <c r="A38" s="28">
        <v>19</v>
      </c>
      <c r="B38" s="70" t="s">
        <v>63</v>
      </c>
      <c r="C38" s="29"/>
      <c r="D38" s="71">
        <v>5</v>
      </c>
      <c r="E38" s="71" t="s">
        <v>81</v>
      </c>
      <c r="F38" s="30"/>
      <c r="G38" s="26">
        <v>0</v>
      </c>
      <c r="H38" s="1">
        <f t="shared" si="12"/>
        <v>0</v>
      </c>
      <c r="I38" s="26">
        <v>0</v>
      </c>
      <c r="J38" s="1">
        <f t="shared" si="13"/>
        <v>0</v>
      </c>
      <c r="K38" s="1">
        <f t="shared" si="14"/>
        <v>0</v>
      </c>
      <c r="L38" s="1">
        <f t="shared" si="15"/>
        <v>0</v>
      </c>
      <c r="M38" s="1">
        <f t="shared" si="16"/>
        <v>0</v>
      </c>
      <c r="N38" s="1">
        <f t="shared" si="17"/>
        <v>0</v>
      </c>
      <c r="O38" s="2">
        <f t="shared" si="18"/>
        <v>0</v>
      </c>
    </row>
    <row r="39" spans="1:15" s="23" customFormat="1" ht="81" customHeight="1" x14ac:dyDescent="0.25">
      <c r="A39" s="28">
        <v>20</v>
      </c>
      <c r="B39" s="70" t="s">
        <v>64</v>
      </c>
      <c r="C39" s="29"/>
      <c r="D39" s="71">
        <v>12</v>
      </c>
      <c r="E39" s="71" t="s">
        <v>43</v>
      </c>
      <c r="F39" s="30"/>
      <c r="G39" s="26">
        <v>0</v>
      </c>
      <c r="H39" s="1">
        <f t="shared" si="12"/>
        <v>0</v>
      </c>
      <c r="I39" s="26">
        <v>0</v>
      </c>
      <c r="J39" s="1">
        <f t="shared" si="13"/>
        <v>0</v>
      </c>
      <c r="K39" s="1">
        <f t="shared" si="14"/>
        <v>0</v>
      </c>
      <c r="L39" s="1">
        <f t="shared" si="15"/>
        <v>0</v>
      </c>
      <c r="M39" s="1">
        <f t="shared" si="16"/>
        <v>0</v>
      </c>
      <c r="N39" s="1">
        <f t="shared" si="17"/>
        <v>0</v>
      </c>
      <c r="O39" s="2">
        <f t="shared" si="18"/>
        <v>0</v>
      </c>
    </row>
    <row r="40" spans="1:15" s="23" customFormat="1" ht="81" customHeight="1" x14ac:dyDescent="0.25">
      <c r="A40" s="28">
        <v>21</v>
      </c>
      <c r="B40" s="70" t="s">
        <v>65</v>
      </c>
      <c r="C40" s="29"/>
      <c r="D40" s="71">
        <v>2</v>
      </c>
      <c r="E40" s="71" t="s">
        <v>43</v>
      </c>
      <c r="F40" s="30"/>
      <c r="G40" s="26">
        <v>0</v>
      </c>
      <c r="H40" s="1">
        <f t="shared" si="12"/>
        <v>0</v>
      </c>
      <c r="I40" s="26">
        <v>0</v>
      </c>
      <c r="J40" s="1">
        <f t="shared" si="13"/>
        <v>0</v>
      </c>
      <c r="K40" s="1">
        <f t="shared" si="14"/>
        <v>0</v>
      </c>
      <c r="L40" s="1">
        <f t="shared" si="15"/>
        <v>0</v>
      </c>
      <c r="M40" s="1">
        <f t="shared" si="16"/>
        <v>0</v>
      </c>
      <c r="N40" s="1">
        <f t="shared" si="17"/>
        <v>0</v>
      </c>
      <c r="O40" s="2">
        <f t="shared" si="18"/>
        <v>0</v>
      </c>
    </row>
    <row r="41" spans="1:15" s="23" customFormat="1" ht="81" customHeight="1" x14ac:dyDescent="0.25">
      <c r="A41" s="28">
        <v>22</v>
      </c>
      <c r="B41" s="70" t="s">
        <v>66</v>
      </c>
      <c r="C41" s="29"/>
      <c r="D41" s="71">
        <v>10</v>
      </c>
      <c r="E41" s="71" t="s">
        <v>43</v>
      </c>
      <c r="F41" s="30"/>
      <c r="G41" s="26">
        <v>0</v>
      </c>
      <c r="H41" s="1">
        <f t="shared" si="12"/>
        <v>0</v>
      </c>
      <c r="I41" s="26">
        <v>0</v>
      </c>
      <c r="J41" s="1">
        <f t="shared" si="13"/>
        <v>0</v>
      </c>
      <c r="K41" s="1">
        <f t="shared" si="14"/>
        <v>0</v>
      </c>
      <c r="L41" s="1">
        <f t="shared" si="15"/>
        <v>0</v>
      </c>
      <c r="M41" s="1">
        <f t="shared" si="16"/>
        <v>0</v>
      </c>
      <c r="N41" s="1">
        <f t="shared" si="17"/>
        <v>0</v>
      </c>
      <c r="O41" s="2">
        <f t="shared" si="18"/>
        <v>0</v>
      </c>
    </row>
    <row r="42" spans="1:15" s="23" customFormat="1" ht="81" customHeight="1" x14ac:dyDescent="0.25">
      <c r="A42" s="28">
        <v>23</v>
      </c>
      <c r="B42" s="70" t="s">
        <v>67</v>
      </c>
      <c r="C42" s="29"/>
      <c r="D42" s="71">
        <v>2</v>
      </c>
      <c r="E42" s="71" t="s">
        <v>43</v>
      </c>
      <c r="F42" s="30"/>
      <c r="G42" s="26">
        <v>0</v>
      </c>
      <c r="H42" s="1">
        <f t="shared" si="12"/>
        <v>0</v>
      </c>
      <c r="I42" s="26">
        <v>0</v>
      </c>
      <c r="J42" s="1">
        <f t="shared" si="13"/>
        <v>0</v>
      </c>
      <c r="K42" s="1">
        <f t="shared" si="14"/>
        <v>0</v>
      </c>
      <c r="L42" s="1">
        <f t="shared" si="15"/>
        <v>0</v>
      </c>
      <c r="M42" s="1">
        <f t="shared" si="16"/>
        <v>0</v>
      </c>
      <c r="N42" s="1">
        <f t="shared" si="17"/>
        <v>0</v>
      </c>
      <c r="O42" s="2">
        <f t="shared" si="18"/>
        <v>0</v>
      </c>
    </row>
    <row r="43" spans="1:15" s="23" customFormat="1" ht="81" customHeight="1" x14ac:dyDescent="0.25">
      <c r="A43" s="28">
        <v>24</v>
      </c>
      <c r="B43" s="70" t="s">
        <v>68</v>
      </c>
      <c r="C43" s="29"/>
      <c r="D43" s="71">
        <v>2</v>
      </c>
      <c r="E43" s="71" t="s">
        <v>43</v>
      </c>
      <c r="F43" s="30"/>
      <c r="G43" s="26">
        <v>0</v>
      </c>
      <c r="H43" s="1">
        <f t="shared" si="12"/>
        <v>0</v>
      </c>
      <c r="I43" s="26">
        <v>0</v>
      </c>
      <c r="J43" s="1">
        <f t="shared" si="13"/>
        <v>0</v>
      </c>
      <c r="K43" s="1">
        <f t="shared" si="14"/>
        <v>0</v>
      </c>
      <c r="L43" s="1">
        <f t="shared" si="15"/>
        <v>0</v>
      </c>
      <c r="M43" s="1">
        <f t="shared" si="16"/>
        <v>0</v>
      </c>
      <c r="N43" s="1">
        <f t="shared" si="17"/>
        <v>0</v>
      </c>
      <c r="O43" s="2">
        <f t="shared" si="18"/>
        <v>0</v>
      </c>
    </row>
    <row r="44" spans="1:15" s="23" customFormat="1" ht="81" customHeight="1" x14ac:dyDescent="0.25">
      <c r="A44" s="28">
        <v>25</v>
      </c>
      <c r="B44" s="70" t="s">
        <v>69</v>
      </c>
      <c r="C44" s="29"/>
      <c r="D44" s="71">
        <v>10</v>
      </c>
      <c r="E44" s="71" t="s">
        <v>43</v>
      </c>
      <c r="F44" s="30"/>
      <c r="G44" s="26">
        <v>0</v>
      </c>
      <c r="H44" s="1">
        <f t="shared" si="12"/>
        <v>0</v>
      </c>
      <c r="I44" s="26">
        <v>0</v>
      </c>
      <c r="J44" s="1">
        <f t="shared" si="13"/>
        <v>0</v>
      </c>
      <c r="K44" s="1">
        <f t="shared" si="14"/>
        <v>0</v>
      </c>
      <c r="L44" s="1">
        <f t="shared" si="15"/>
        <v>0</v>
      </c>
      <c r="M44" s="1">
        <f t="shared" si="16"/>
        <v>0</v>
      </c>
      <c r="N44" s="1">
        <f t="shared" si="17"/>
        <v>0</v>
      </c>
      <c r="O44" s="2">
        <f t="shared" si="18"/>
        <v>0</v>
      </c>
    </row>
    <row r="45" spans="1:15" s="23" customFormat="1" ht="81" customHeight="1" x14ac:dyDescent="0.25">
      <c r="A45" s="28">
        <v>26</v>
      </c>
      <c r="B45" s="70" t="s">
        <v>70</v>
      </c>
      <c r="C45" s="29"/>
      <c r="D45" s="71">
        <v>20</v>
      </c>
      <c r="E45" s="71" t="s">
        <v>43</v>
      </c>
      <c r="F45" s="30"/>
      <c r="G45" s="26">
        <v>0</v>
      </c>
      <c r="H45" s="1">
        <f t="shared" si="12"/>
        <v>0</v>
      </c>
      <c r="I45" s="26">
        <v>0</v>
      </c>
      <c r="J45" s="1">
        <f t="shared" si="13"/>
        <v>0</v>
      </c>
      <c r="K45" s="1">
        <f t="shared" si="14"/>
        <v>0</v>
      </c>
      <c r="L45" s="1">
        <f t="shared" si="15"/>
        <v>0</v>
      </c>
      <c r="M45" s="1">
        <f t="shared" si="16"/>
        <v>0</v>
      </c>
      <c r="N45" s="1">
        <f t="shared" si="17"/>
        <v>0</v>
      </c>
      <c r="O45" s="2">
        <f t="shared" si="18"/>
        <v>0</v>
      </c>
    </row>
    <row r="46" spans="1:15" s="23" customFormat="1" ht="81" customHeight="1" x14ac:dyDescent="0.25">
      <c r="A46" s="28">
        <v>27</v>
      </c>
      <c r="B46" s="70" t="s">
        <v>71</v>
      </c>
      <c r="C46" s="29"/>
      <c r="D46" s="71">
        <v>10</v>
      </c>
      <c r="E46" s="71" t="s">
        <v>43</v>
      </c>
      <c r="F46" s="30"/>
      <c r="G46" s="26">
        <v>0</v>
      </c>
      <c r="H46" s="1">
        <f t="shared" si="12"/>
        <v>0</v>
      </c>
      <c r="I46" s="26">
        <v>0</v>
      </c>
      <c r="J46" s="1">
        <f t="shared" si="13"/>
        <v>0</v>
      </c>
      <c r="K46" s="1">
        <f t="shared" si="14"/>
        <v>0</v>
      </c>
      <c r="L46" s="1">
        <f t="shared" si="15"/>
        <v>0</v>
      </c>
      <c r="M46" s="1">
        <f t="shared" si="16"/>
        <v>0</v>
      </c>
      <c r="N46" s="1">
        <f t="shared" si="17"/>
        <v>0</v>
      </c>
      <c r="O46" s="2">
        <f t="shared" si="18"/>
        <v>0</v>
      </c>
    </row>
    <row r="47" spans="1:15" s="23" customFormat="1" ht="81" customHeight="1" x14ac:dyDescent="0.25">
      <c r="A47" s="28">
        <v>28</v>
      </c>
      <c r="B47" s="70" t="s">
        <v>72</v>
      </c>
      <c r="C47" s="29"/>
      <c r="D47" s="71">
        <v>13</v>
      </c>
      <c r="E47" s="71" t="s">
        <v>43</v>
      </c>
      <c r="F47" s="30"/>
      <c r="G47" s="26">
        <v>0</v>
      </c>
      <c r="H47" s="1">
        <f t="shared" si="12"/>
        <v>0</v>
      </c>
      <c r="I47" s="26">
        <v>0</v>
      </c>
      <c r="J47" s="1">
        <f t="shared" si="13"/>
        <v>0</v>
      </c>
      <c r="K47" s="1">
        <f t="shared" si="14"/>
        <v>0</v>
      </c>
      <c r="L47" s="1">
        <f t="shared" si="15"/>
        <v>0</v>
      </c>
      <c r="M47" s="1">
        <f t="shared" si="16"/>
        <v>0</v>
      </c>
      <c r="N47" s="1">
        <f t="shared" si="17"/>
        <v>0</v>
      </c>
      <c r="O47" s="2">
        <f t="shared" si="18"/>
        <v>0</v>
      </c>
    </row>
    <row r="48" spans="1:15" s="23" customFormat="1" ht="81" customHeight="1" x14ac:dyDescent="0.25">
      <c r="A48" s="28">
        <v>29</v>
      </c>
      <c r="B48" s="70" t="s">
        <v>73</v>
      </c>
      <c r="C48" s="29"/>
      <c r="D48" s="71">
        <v>10</v>
      </c>
      <c r="E48" s="71" t="s">
        <v>43</v>
      </c>
      <c r="F48" s="30"/>
      <c r="G48" s="26">
        <v>0</v>
      </c>
      <c r="H48" s="1">
        <f t="shared" si="12"/>
        <v>0</v>
      </c>
      <c r="I48" s="26">
        <v>0</v>
      </c>
      <c r="J48" s="1">
        <f t="shared" si="13"/>
        <v>0</v>
      </c>
      <c r="K48" s="1">
        <f t="shared" si="14"/>
        <v>0</v>
      </c>
      <c r="L48" s="1">
        <f t="shared" si="15"/>
        <v>0</v>
      </c>
      <c r="M48" s="1">
        <f t="shared" si="16"/>
        <v>0</v>
      </c>
      <c r="N48" s="1">
        <f t="shared" si="17"/>
        <v>0</v>
      </c>
      <c r="O48" s="2">
        <f t="shared" si="18"/>
        <v>0</v>
      </c>
    </row>
    <row r="49" spans="1:15" s="23" customFormat="1" ht="81" customHeight="1" x14ac:dyDescent="0.25">
      <c r="A49" s="28">
        <v>30</v>
      </c>
      <c r="B49" s="70" t="s">
        <v>74</v>
      </c>
      <c r="C49" s="29"/>
      <c r="D49" s="71">
        <v>10</v>
      </c>
      <c r="E49" s="71" t="s">
        <v>43</v>
      </c>
      <c r="F49" s="30"/>
      <c r="G49" s="26">
        <v>0</v>
      </c>
      <c r="H49" s="1">
        <f t="shared" si="12"/>
        <v>0</v>
      </c>
      <c r="I49" s="26">
        <v>0</v>
      </c>
      <c r="J49" s="1">
        <f t="shared" si="13"/>
        <v>0</v>
      </c>
      <c r="K49" s="1">
        <f t="shared" si="14"/>
        <v>0</v>
      </c>
      <c r="L49" s="1">
        <f t="shared" si="15"/>
        <v>0</v>
      </c>
      <c r="M49" s="1">
        <f t="shared" si="16"/>
        <v>0</v>
      </c>
      <c r="N49" s="1">
        <f t="shared" si="17"/>
        <v>0</v>
      </c>
      <c r="O49" s="2">
        <f t="shared" si="18"/>
        <v>0</v>
      </c>
    </row>
    <row r="50" spans="1:15" s="23" customFormat="1" ht="81" customHeight="1" x14ac:dyDescent="0.25">
      <c r="A50" s="28">
        <v>31</v>
      </c>
      <c r="B50" s="70" t="s">
        <v>75</v>
      </c>
      <c r="C50" s="29"/>
      <c r="D50" s="71">
        <v>9</v>
      </c>
      <c r="E50" s="71" t="s">
        <v>43</v>
      </c>
      <c r="F50" s="30"/>
      <c r="G50" s="26">
        <v>0</v>
      </c>
      <c r="H50" s="1">
        <f t="shared" si="12"/>
        <v>0</v>
      </c>
      <c r="I50" s="26">
        <v>0</v>
      </c>
      <c r="J50" s="1">
        <f t="shared" si="13"/>
        <v>0</v>
      </c>
      <c r="K50" s="1">
        <f t="shared" si="14"/>
        <v>0</v>
      </c>
      <c r="L50" s="1">
        <f t="shared" si="15"/>
        <v>0</v>
      </c>
      <c r="M50" s="1">
        <f t="shared" si="16"/>
        <v>0</v>
      </c>
      <c r="N50" s="1">
        <f t="shared" si="17"/>
        <v>0</v>
      </c>
      <c r="O50" s="2">
        <f t="shared" si="18"/>
        <v>0</v>
      </c>
    </row>
    <row r="51" spans="1:15" s="23" customFormat="1" ht="81" customHeight="1" x14ac:dyDescent="0.25">
      <c r="A51" s="28">
        <v>32</v>
      </c>
      <c r="B51" s="70" t="s">
        <v>76</v>
      </c>
      <c r="C51" s="29"/>
      <c r="D51" s="71">
        <v>10</v>
      </c>
      <c r="E51" s="71" t="s">
        <v>43</v>
      </c>
      <c r="F51" s="30"/>
      <c r="G51" s="26">
        <v>0</v>
      </c>
      <c r="H51" s="1">
        <f t="shared" si="12"/>
        <v>0</v>
      </c>
      <c r="I51" s="26">
        <v>0</v>
      </c>
      <c r="J51" s="1">
        <f t="shared" si="13"/>
        <v>0</v>
      </c>
      <c r="K51" s="1">
        <f t="shared" si="14"/>
        <v>0</v>
      </c>
      <c r="L51" s="1">
        <f t="shared" si="15"/>
        <v>0</v>
      </c>
      <c r="M51" s="1">
        <f t="shared" si="16"/>
        <v>0</v>
      </c>
      <c r="N51" s="1">
        <f t="shared" si="17"/>
        <v>0</v>
      </c>
      <c r="O51" s="2">
        <f t="shared" si="18"/>
        <v>0</v>
      </c>
    </row>
    <row r="52" spans="1:15" s="23" customFormat="1" ht="81" customHeight="1" x14ac:dyDescent="0.25">
      <c r="A52" s="28">
        <v>33</v>
      </c>
      <c r="B52" s="70" t="s">
        <v>77</v>
      </c>
      <c r="C52" s="29"/>
      <c r="D52" s="71">
        <v>10</v>
      </c>
      <c r="E52" s="71" t="s">
        <v>43</v>
      </c>
      <c r="F52" s="30"/>
      <c r="G52" s="26">
        <v>0</v>
      </c>
      <c r="H52" s="1">
        <f t="shared" si="12"/>
        <v>0</v>
      </c>
      <c r="I52" s="26">
        <v>0</v>
      </c>
      <c r="J52" s="1">
        <f t="shared" si="13"/>
        <v>0</v>
      </c>
      <c r="K52" s="1">
        <f t="shared" si="14"/>
        <v>0</v>
      </c>
      <c r="L52" s="1">
        <f t="shared" si="15"/>
        <v>0</v>
      </c>
      <c r="M52" s="1">
        <f t="shared" si="16"/>
        <v>0</v>
      </c>
      <c r="N52" s="1">
        <f t="shared" si="17"/>
        <v>0</v>
      </c>
      <c r="O52" s="2">
        <f t="shared" si="18"/>
        <v>0</v>
      </c>
    </row>
    <row r="53" spans="1:15" s="23" customFormat="1" ht="81" customHeight="1" x14ac:dyDescent="0.25">
      <c r="A53" s="28">
        <v>34</v>
      </c>
      <c r="B53" s="70" t="s">
        <v>78</v>
      </c>
      <c r="C53" s="29"/>
      <c r="D53" s="71">
        <v>1</v>
      </c>
      <c r="E53" s="71" t="s">
        <v>43</v>
      </c>
      <c r="F53" s="30"/>
      <c r="G53" s="26">
        <v>0</v>
      </c>
      <c r="H53" s="1">
        <f t="shared" si="12"/>
        <v>0</v>
      </c>
      <c r="I53" s="26">
        <v>0</v>
      </c>
      <c r="J53" s="1">
        <f t="shared" si="13"/>
        <v>0</v>
      </c>
      <c r="K53" s="1">
        <f t="shared" si="14"/>
        <v>0</v>
      </c>
      <c r="L53" s="1">
        <f t="shared" si="15"/>
        <v>0</v>
      </c>
      <c r="M53" s="1">
        <f t="shared" si="16"/>
        <v>0</v>
      </c>
      <c r="N53" s="1">
        <f t="shared" si="17"/>
        <v>0</v>
      </c>
      <c r="O53" s="2">
        <f t="shared" si="18"/>
        <v>0</v>
      </c>
    </row>
    <row r="54" spans="1:15" s="23" customFormat="1" ht="81" customHeight="1" x14ac:dyDescent="0.25">
      <c r="A54" s="28">
        <v>35</v>
      </c>
      <c r="B54" s="70" t="s">
        <v>79</v>
      </c>
      <c r="C54" s="29"/>
      <c r="D54" s="71">
        <v>2</v>
      </c>
      <c r="E54" s="71" t="s">
        <v>43</v>
      </c>
      <c r="F54" s="30"/>
      <c r="G54" s="26">
        <v>0</v>
      </c>
      <c r="H54" s="1">
        <f t="shared" si="12"/>
        <v>0</v>
      </c>
      <c r="I54" s="26">
        <v>0</v>
      </c>
      <c r="J54" s="1">
        <f t="shared" si="13"/>
        <v>0</v>
      </c>
      <c r="K54" s="1">
        <f t="shared" si="14"/>
        <v>0</v>
      </c>
      <c r="L54" s="1">
        <f t="shared" si="15"/>
        <v>0</v>
      </c>
      <c r="M54" s="1">
        <f t="shared" si="16"/>
        <v>0</v>
      </c>
      <c r="N54" s="1">
        <f t="shared" si="17"/>
        <v>0</v>
      </c>
      <c r="O54" s="2">
        <f t="shared" si="18"/>
        <v>0</v>
      </c>
    </row>
    <row r="55" spans="1:15" s="23" customFormat="1" ht="81" customHeight="1" x14ac:dyDescent="0.25">
      <c r="A55" s="28">
        <v>36</v>
      </c>
      <c r="B55" s="70" t="s">
        <v>80</v>
      </c>
      <c r="C55" s="29"/>
      <c r="D55" s="71">
        <v>20</v>
      </c>
      <c r="E55" s="71" t="s">
        <v>43</v>
      </c>
      <c r="F55" s="30"/>
      <c r="G55" s="26">
        <v>0</v>
      </c>
      <c r="H55" s="1">
        <f t="shared" si="12"/>
        <v>0</v>
      </c>
      <c r="I55" s="26">
        <v>0</v>
      </c>
      <c r="J55" s="1">
        <f t="shared" si="13"/>
        <v>0</v>
      </c>
      <c r="K55" s="1">
        <f t="shared" si="14"/>
        <v>0</v>
      </c>
      <c r="L55" s="1">
        <f t="shared" si="15"/>
        <v>0</v>
      </c>
      <c r="M55" s="1">
        <f t="shared" si="16"/>
        <v>0</v>
      </c>
      <c r="N55" s="1">
        <f t="shared" si="17"/>
        <v>0</v>
      </c>
      <c r="O55" s="2">
        <f t="shared" si="18"/>
        <v>0</v>
      </c>
    </row>
    <row r="56" spans="1:15" s="23" customFormat="1" ht="42" customHeight="1" thickBot="1" x14ac:dyDescent="0.25">
      <c r="A56" s="19"/>
      <c r="B56" s="64"/>
      <c r="C56" s="64"/>
      <c r="D56" s="64"/>
      <c r="E56" s="64"/>
      <c r="F56" s="64"/>
      <c r="G56" s="64"/>
      <c r="H56" s="64"/>
      <c r="I56" s="64"/>
      <c r="J56" s="64"/>
      <c r="K56" s="64"/>
      <c r="L56" s="64"/>
      <c r="M56" s="65" t="s">
        <v>35</v>
      </c>
      <c r="N56" s="65"/>
      <c r="O56" s="27">
        <f>SUMIF(G:G,0%,L:L)</f>
        <v>0</v>
      </c>
    </row>
    <row r="57" spans="1:15" s="23" customFormat="1" ht="39" customHeight="1" thickBot="1" x14ac:dyDescent="0.25">
      <c r="A57" s="55" t="s">
        <v>24</v>
      </c>
      <c r="B57" s="56"/>
      <c r="C57" s="56"/>
      <c r="D57" s="56"/>
      <c r="E57" s="56"/>
      <c r="F57" s="56"/>
      <c r="G57" s="56"/>
      <c r="H57" s="56"/>
      <c r="I57" s="56"/>
      <c r="J57" s="56"/>
      <c r="K57" s="56"/>
      <c r="L57" s="56"/>
      <c r="M57" s="66" t="s">
        <v>10</v>
      </c>
      <c r="N57" s="66"/>
      <c r="O57" s="4">
        <f>SUMIF(G:G,5%,L:L)</f>
        <v>0</v>
      </c>
    </row>
    <row r="58" spans="1:15" s="23" customFormat="1" ht="30" customHeight="1" x14ac:dyDescent="0.2">
      <c r="A58" s="51" t="s">
        <v>42</v>
      </c>
      <c r="B58" s="52"/>
      <c r="C58" s="52"/>
      <c r="D58" s="52"/>
      <c r="E58" s="52"/>
      <c r="F58" s="52"/>
      <c r="G58" s="52"/>
      <c r="H58" s="52"/>
      <c r="I58" s="52"/>
      <c r="J58" s="52"/>
      <c r="K58" s="52"/>
      <c r="L58" s="53"/>
      <c r="M58" s="66" t="s">
        <v>11</v>
      </c>
      <c r="N58" s="66"/>
      <c r="O58" s="4">
        <f>SUMIF(G:G,19%,L:L)</f>
        <v>0</v>
      </c>
    </row>
    <row r="59" spans="1:15" s="23" customFormat="1" ht="30" customHeight="1" x14ac:dyDescent="0.2">
      <c r="A59" s="54"/>
      <c r="B59" s="54"/>
      <c r="C59" s="54"/>
      <c r="D59" s="54"/>
      <c r="E59" s="54"/>
      <c r="F59" s="54"/>
      <c r="G59" s="54"/>
      <c r="H59" s="54"/>
      <c r="I59" s="54"/>
      <c r="J59" s="54"/>
      <c r="K59" s="54"/>
      <c r="L59" s="54"/>
      <c r="M59" s="33" t="s">
        <v>7</v>
      </c>
      <c r="N59" s="34"/>
      <c r="O59" s="5">
        <f>SUM(O56:O58)</f>
        <v>0</v>
      </c>
    </row>
    <row r="60" spans="1:15" s="23" customFormat="1" ht="30" customHeight="1" x14ac:dyDescent="0.2">
      <c r="A60" s="54"/>
      <c r="B60" s="54"/>
      <c r="C60" s="54"/>
      <c r="D60" s="54"/>
      <c r="E60" s="54"/>
      <c r="F60" s="54"/>
      <c r="G60" s="54"/>
      <c r="H60" s="54"/>
      <c r="I60" s="54"/>
      <c r="J60" s="54"/>
      <c r="K60" s="54"/>
      <c r="L60" s="54"/>
      <c r="M60" s="67" t="s">
        <v>12</v>
      </c>
      <c r="N60" s="68"/>
      <c r="O60" s="6">
        <f>ROUND(O57*5%,0)</f>
        <v>0</v>
      </c>
    </row>
    <row r="61" spans="1:15" s="23" customFormat="1" ht="30" customHeight="1" x14ac:dyDescent="0.2">
      <c r="A61" s="54"/>
      <c r="B61" s="54"/>
      <c r="C61" s="54"/>
      <c r="D61" s="54"/>
      <c r="E61" s="54"/>
      <c r="F61" s="54"/>
      <c r="G61" s="54"/>
      <c r="H61" s="54"/>
      <c r="I61" s="54"/>
      <c r="J61" s="54"/>
      <c r="K61" s="54"/>
      <c r="L61" s="54"/>
      <c r="M61" s="67" t="s">
        <v>13</v>
      </c>
      <c r="N61" s="68"/>
      <c r="O61" s="4">
        <f>ROUND(O58*19%,0)</f>
        <v>0</v>
      </c>
    </row>
    <row r="62" spans="1:15" s="23" customFormat="1" ht="30" customHeight="1" x14ac:dyDescent="0.2">
      <c r="A62" s="54"/>
      <c r="B62" s="54"/>
      <c r="C62" s="54"/>
      <c r="D62" s="54"/>
      <c r="E62" s="54"/>
      <c r="F62" s="54"/>
      <c r="G62" s="54"/>
      <c r="H62" s="54"/>
      <c r="I62" s="54"/>
      <c r="J62" s="54"/>
      <c r="K62" s="54"/>
      <c r="L62" s="54"/>
      <c r="M62" s="33" t="s">
        <v>14</v>
      </c>
      <c r="N62" s="34"/>
      <c r="O62" s="5">
        <f>SUM(O60:O61)</f>
        <v>0</v>
      </c>
    </row>
    <row r="63" spans="1:15" s="23" customFormat="1" ht="30" customHeight="1" x14ac:dyDescent="0.2">
      <c r="A63" s="54"/>
      <c r="B63" s="54"/>
      <c r="C63" s="54"/>
      <c r="D63" s="54"/>
      <c r="E63" s="54"/>
      <c r="F63" s="54"/>
      <c r="G63" s="54"/>
      <c r="H63" s="54"/>
      <c r="I63" s="54"/>
      <c r="J63" s="54"/>
      <c r="K63" s="54"/>
      <c r="L63" s="54"/>
      <c r="M63" s="37" t="s">
        <v>33</v>
      </c>
      <c r="N63" s="38"/>
      <c r="O63" s="4">
        <f>SUMIF(I:I,8%,N:N)</f>
        <v>0</v>
      </c>
    </row>
    <row r="64" spans="1:15" s="23" customFormat="1" ht="37.5" customHeight="1" x14ac:dyDescent="0.2">
      <c r="A64" s="54"/>
      <c r="B64" s="54"/>
      <c r="C64" s="54"/>
      <c r="D64" s="54"/>
      <c r="E64" s="54"/>
      <c r="F64" s="54"/>
      <c r="G64" s="54"/>
      <c r="H64" s="54"/>
      <c r="I64" s="54"/>
      <c r="J64" s="54"/>
      <c r="K64" s="54"/>
      <c r="L64" s="54"/>
      <c r="M64" s="35" t="s">
        <v>32</v>
      </c>
      <c r="N64" s="36"/>
      <c r="O64" s="5">
        <f>SUM(O63)</f>
        <v>0</v>
      </c>
    </row>
    <row r="65" spans="1:15" s="23" customFormat="1" ht="44.25" customHeight="1" x14ac:dyDescent="0.2">
      <c r="A65" s="54"/>
      <c r="B65" s="54"/>
      <c r="C65" s="54"/>
      <c r="D65" s="54"/>
      <c r="E65" s="54"/>
      <c r="F65" s="54"/>
      <c r="G65" s="54"/>
      <c r="H65" s="54"/>
      <c r="I65" s="54"/>
      <c r="J65" s="54"/>
      <c r="K65" s="54"/>
      <c r="L65" s="54"/>
      <c r="M65" s="35" t="s">
        <v>15</v>
      </c>
      <c r="N65" s="36"/>
      <c r="O65" s="5">
        <f>+O59+O62+O64</f>
        <v>0</v>
      </c>
    </row>
    <row r="69" spans="1:15" x14ac:dyDescent="0.25">
      <c r="B69" s="72"/>
      <c r="C69" s="72"/>
    </row>
    <row r="70" spans="1:15" ht="15.75" thickBot="1" x14ac:dyDescent="0.3">
      <c r="B70" s="73"/>
      <c r="C70" s="73"/>
    </row>
    <row r="71" spans="1:15" x14ac:dyDescent="0.25">
      <c r="B71" s="58" t="s">
        <v>20</v>
      </c>
      <c r="C71" s="58"/>
    </row>
    <row r="73" spans="1:15" x14ac:dyDescent="0.25">
      <c r="A73" s="24" t="s">
        <v>44</v>
      </c>
    </row>
  </sheetData>
  <sheetProtection algorithmName="SHA-512" hashValue="J4RV62SSNt73dGh/kVqVlAbrtgCrMIZlVeixFEuvPzegsKCfQeLjUL88rjIVQs1l5NLEJlY0a9BBb6mQ/3kx4A==" saltValue="f4rlWNCPTGLIC9X3eFRBBg==" spinCount="100000" sheet="1" selectLockedCells="1"/>
  <mergeCells count="30">
    <mergeCell ref="A58:L65"/>
    <mergeCell ref="A57:L57"/>
    <mergeCell ref="A10:B10"/>
    <mergeCell ref="B71:C71"/>
    <mergeCell ref="D14:G14"/>
    <mergeCell ref="D16:G16"/>
    <mergeCell ref="F10:G10"/>
    <mergeCell ref="L10:N10"/>
    <mergeCell ref="B69:C70"/>
    <mergeCell ref="B56:L56"/>
    <mergeCell ref="M56:N56"/>
    <mergeCell ref="M57:N57"/>
    <mergeCell ref="M58:N58"/>
    <mergeCell ref="M59:N59"/>
    <mergeCell ref="M60:N60"/>
    <mergeCell ref="M61:N61"/>
    <mergeCell ref="A2:A5"/>
    <mergeCell ref="D12:G12"/>
    <mergeCell ref="A12:B16"/>
    <mergeCell ref="B2:M2"/>
    <mergeCell ref="B3:M3"/>
    <mergeCell ref="B4:M5"/>
    <mergeCell ref="M62:N62"/>
    <mergeCell ref="M65:N65"/>
    <mergeCell ref="M63:N63"/>
    <mergeCell ref="M64:N64"/>
    <mergeCell ref="N2:O2"/>
    <mergeCell ref="N3:O3"/>
    <mergeCell ref="N4:O4"/>
    <mergeCell ref="N5:O5"/>
  </mergeCells>
  <dataValidations count="1">
    <dataValidation type="whole" allowBlank="1" showInputMessage="1" showErrorMessage="1" sqref="F20:F5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G20:G55 I25:I55</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2022-10-13T22:39:08Z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