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2/F-CD-284/PUBLICACION/"/>
    </mc:Choice>
  </mc:AlternateContent>
  <xr:revisionPtr revIDLastSave="149" documentId="8_{A2FB0E5F-75CD-42D5-841B-588E7552C16D}" xr6:coauthVersionLast="47" xr6:coauthVersionMax="47" xr10:uidLastSave="{B162A4C8-C517-4D5C-8DB8-C9E851035946}"/>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1" i="1" l="1"/>
  <c r="O22" i="1"/>
  <c r="O23" i="1"/>
  <c r="O24" i="1"/>
  <c r="O25" i="1"/>
  <c r="O26" i="1"/>
  <c r="O27" i="1"/>
  <c r="O28" i="1"/>
  <c r="O29" i="1"/>
  <c r="O30" i="1"/>
  <c r="O31" i="1"/>
  <c r="O32" i="1"/>
  <c r="O33" i="1"/>
  <c r="O34" i="1"/>
  <c r="O35" i="1"/>
  <c r="O36" i="1"/>
  <c r="O37" i="1"/>
  <c r="O38" i="1"/>
  <c r="O39" i="1"/>
  <c r="O40" i="1"/>
  <c r="O41" i="1"/>
  <c r="O42" i="1"/>
  <c r="O43" i="1"/>
  <c r="O44" i="1"/>
  <c r="O45" i="1"/>
  <c r="O46" i="1"/>
  <c r="O47" i="1"/>
  <c r="N21" i="1"/>
  <c r="N22" i="1"/>
  <c r="N23" i="1"/>
  <c r="N24" i="1"/>
  <c r="N25" i="1"/>
  <c r="N26" i="1"/>
  <c r="N27" i="1"/>
  <c r="N28" i="1"/>
  <c r="N29" i="1"/>
  <c r="N30" i="1"/>
  <c r="N31" i="1"/>
  <c r="N32" i="1"/>
  <c r="N33" i="1"/>
  <c r="N34" i="1"/>
  <c r="N35" i="1"/>
  <c r="N36" i="1"/>
  <c r="N37" i="1"/>
  <c r="N38" i="1"/>
  <c r="N39" i="1"/>
  <c r="N40" i="1"/>
  <c r="N41" i="1"/>
  <c r="N42" i="1"/>
  <c r="N43" i="1"/>
  <c r="N44" i="1"/>
  <c r="N45" i="1"/>
  <c r="N46" i="1"/>
  <c r="N47" i="1"/>
  <c r="M21" i="1"/>
  <c r="M22" i="1"/>
  <c r="M23" i="1"/>
  <c r="M24" i="1"/>
  <c r="M25" i="1"/>
  <c r="M26" i="1"/>
  <c r="M27" i="1"/>
  <c r="M28" i="1"/>
  <c r="M29" i="1"/>
  <c r="M30" i="1"/>
  <c r="M31" i="1"/>
  <c r="M32" i="1"/>
  <c r="M33" i="1"/>
  <c r="M34" i="1"/>
  <c r="M35" i="1"/>
  <c r="M36" i="1"/>
  <c r="M37" i="1"/>
  <c r="M38" i="1"/>
  <c r="M39" i="1"/>
  <c r="M40" i="1"/>
  <c r="M41" i="1"/>
  <c r="M42" i="1"/>
  <c r="M43" i="1"/>
  <c r="M44" i="1"/>
  <c r="M45" i="1"/>
  <c r="M46" i="1"/>
  <c r="M47" i="1"/>
  <c r="L21" i="1"/>
  <c r="L22" i="1"/>
  <c r="L23" i="1"/>
  <c r="L24" i="1"/>
  <c r="L25" i="1"/>
  <c r="L26" i="1"/>
  <c r="L27" i="1"/>
  <c r="L28" i="1"/>
  <c r="L29" i="1"/>
  <c r="L30" i="1"/>
  <c r="L31" i="1"/>
  <c r="L32" i="1"/>
  <c r="L33" i="1"/>
  <c r="L34" i="1"/>
  <c r="L35" i="1"/>
  <c r="L36" i="1"/>
  <c r="L37" i="1"/>
  <c r="L38" i="1"/>
  <c r="L39" i="1"/>
  <c r="L40" i="1"/>
  <c r="L41" i="1"/>
  <c r="L42" i="1"/>
  <c r="L43" i="1"/>
  <c r="L44" i="1"/>
  <c r="L45" i="1"/>
  <c r="L46" i="1"/>
  <c r="L47" i="1"/>
  <c r="K21" i="1"/>
  <c r="K22" i="1"/>
  <c r="K23" i="1"/>
  <c r="K24" i="1"/>
  <c r="K25" i="1"/>
  <c r="K26" i="1"/>
  <c r="K27" i="1"/>
  <c r="K28" i="1"/>
  <c r="K29" i="1"/>
  <c r="K30" i="1"/>
  <c r="K31" i="1"/>
  <c r="K32" i="1"/>
  <c r="K33" i="1"/>
  <c r="K34" i="1"/>
  <c r="K35" i="1"/>
  <c r="K36" i="1"/>
  <c r="K37" i="1"/>
  <c r="K38" i="1"/>
  <c r="K39" i="1"/>
  <c r="K40" i="1"/>
  <c r="K41" i="1"/>
  <c r="K42" i="1"/>
  <c r="K43" i="1"/>
  <c r="K44" i="1"/>
  <c r="K45" i="1"/>
  <c r="K46" i="1"/>
  <c r="K47" i="1"/>
  <c r="J21" i="1"/>
  <c r="J22" i="1"/>
  <c r="J23" i="1"/>
  <c r="J24" i="1"/>
  <c r="J25" i="1"/>
  <c r="J26" i="1"/>
  <c r="J27" i="1"/>
  <c r="J28" i="1"/>
  <c r="J29" i="1"/>
  <c r="J30" i="1"/>
  <c r="J31" i="1"/>
  <c r="J32" i="1"/>
  <c r="J33" i="1"/>
  <c r="J34" i="1"/>
  <c r="J35" i="1"/>
  <c r="J36" i="1"/>
  <c r="J37" i="1"/>
  <c r="J38" i="1"/>
  <c r="J39" i="1"/>
  <c r="J40" i="1"/>
  <c r="J41" i="1"/>
  <c r="J42" i="1"/>
  <c r="J43" i="1"/>
  <c r="J44" i="1"/>
  <c r="J45" i="1"/>
  <c r="J46" i="1"/>
  <c r="J47" i="1"/>
  <c r="H21" i="1"/>
  <c r="H22" i="1"/>
  <c r="H23" i="1"/>
  <c r="H24" i="1"/>
  <c r="H25" i="1"/>
  <c r="H26" i="1"/>
  <c r="H27" i="1"/>
  <c r="H28" i="1"/>
  <c r="H29" i="1"/>
  <c r="H30" i="1"/>
  <c r="H31" i="1"/>
  <c r="H32" i="1"/>
  <c r="H33" i="1"/>
  <c r="H34" i="1"/>
  <c r="H35" i="1"/>
  <c r="H36" i="1"/>
  <c r="H37" i="1"/>
  <c r="H38" i="1"/>
  <c r="H39" i="1"/>
  <c r="H40" i="1"/>
  <c r="H41" i="1"/>
  <c r="H42" i="1"/>
  <c r="H43" i="1"/>
  <c r="H44" i="1"/>
  <c r="H45" i="1"/>
  <c r="H46" i="1"/>
  <c r="H47" i="1"/>
  <c r="H20" i="1"/>
  <c r="J20" i="1"/>
  <c r="L20" i="1"/>
  <c r="M20" i="1" s="1"/>
  <c r="O48" i="1"/>
  <c r="O51" i="1" s="1"/>
  <c r="N20" i="1" l="1"/>
  <c r="O20" i="1" s="1"/>
  <c r="K20" i="1"/>
  <c r="O54" i="1" l="1"/>
  <c r="O55" i="1" s="1"/>
  <c r="O49" i="1" l="1"/>
  <c r="O52" i="1" l="1"/>
  <c r="O53" i="1" s="1"/>
  <c r="O50" i="1"/>
  <c r="O5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<sst xmlns="http://schemas.openxmlformats.org/spreadsheetml/2006/main" count="100" uniqueCount="72">
  <si>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</si>
  <si>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</si>
  <si>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</si>
  <si>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</si>
  <si>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</si>
  <si>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</si>
  <si>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</si>
  <si>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</si>
  <si>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</si>
  <si>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</si>
  <si>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</si>
  <si>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</si>
  <si>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</si>
  <si>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</si>
  <si>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</si>
  <si>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</si>
  <si>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</si>
  <si>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</si>
  <si>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</si>
  <si>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</si>
  <si>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</si>
  <si>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</si>
  <si>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</si>
  <si>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</si>
  <si>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</si>
  <si>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</si>
  <si>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</si>
  <si>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</si>
  <si>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</si>
  <si>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</si>
  <si>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</si>
  <si>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</si>
  <si>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</si>
  <si>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</si>
  <si>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</si>
  <si>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</si>
  <si>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</si>
  <si>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</si>
  <si>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</si>
  <si>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</si>
  <si>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</si>
  <si>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</si>
  <si>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</si>
  <si>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</si>
  <si>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Aro Para Guadanadora Plateo Reforzado: 38 cm de diametro</t>
  </si>
  <si>
    <t>BEBEBDERO PARA CONEJOS EN ACERO Ref.101172 con mariposa de agarre.</t>
  </si>
  <si>
    <t>CUCHILLA PALMA - NATURAL 452225 DIMENSIONES 450mm X 2,2mm X 25,4mm. tipo pesado</t>
  </si>
  <si>
    <t>Rociador o regador con espiga metalica ajustable de alta precision, espiga de metal.</t>
  </si>
  <si>
    <t>Cosedora y clavadora industrial manual, Utilizar con gancho 23/6 23/8 o 23/10.</t>
  </si>
  <si>
    <t>Cuchilla salvador #22 UNIDAD</t>
  </si>
  <si>
    <t>Disco para molino salvador #22-13 mm</t>
  </si>
  <si>
    <t>Disco para molino salvador #22-9 mm</t>
  </si>
  <si>
    <t>Disco para molino salvador #22-6 mm</t>
  </si>
  <si>
    <t>TIJERA ESQUILADORA OVINA</t>
  </si>
  <si>
    <t>Poste De Acero Ceba Altura 1.85 Peso 3.4 Kg, Fabricado en ACERO de Alta Resistencia.</t>
  </si>
  <si>
    <t>Poste de acero Lechero-Ovino Altura: 1.50 m. Peso: 2.8 kg. Ideal para ganado lechero y ovinos (carnero)</t>
  </si>
  <si>
    <t>Poste de Acero Cerca Movil 1.50m Poste de acero ideal para cercados moviles en pastoreo selectivo o por franjas Altura 1.50 m. Peso 2.2 kg</t>
  </si>
  <si>
    <t>Poste de Acero Perimetral 2.15 m  </t>
  </si>
  <si>
    <t>Aspersor Metalico Poste de Acero Aspersor acoplable para Postes de Acero. adaptable con sistemas de riego en ganaderia. .</t>
  </si>
  <si>
    <t>Comederos y Saladeros en aluminio, estan diseñados para almacenar agua y alimentos de uso animal, por el sistema de rotomoldeo, doble capa, sus principales caracteristicas son: Arrumables, livianos, de facil transporte, higienicos, con alta resistencia a la intemperie, Medidas 30x59x153 cm</t>
  </si>
  <si>
    <t>ARGOLLA NARIGUERA AUTOCORT. ACERO INOX 61 MM</t>
  </si>
  <si>
    <t>POSTE CERCA ELECTRICA METALICO. GRUESO (1/2") X 20 UND; 102114</t>
  </si>
  <si>
    <t>Cuchillo carnicero 15 cm profesional tipo master de hoja afilada y corte preciso, mango ergonomico</t>
  </si>
  <si>
    <t>Cuchillo Pequeno Negro con hoja en acero inoxidable de carbono japones, Medidas: 13.2 x 3.9 x 0.8 cm</t>
  </si>
  <si>
    <t>Aspersor base metalica 3/3 brazos de aluminio especificaciones area de riego 360° alcance de presion maxima 12.6 m presion de trabajo 40 a 50 psi y entrada de agua tres cuartos de pulgada 19 mm</t>
  </si>
  <si>
    <t>Barras agricolas fabrican acero medio carbono uso agricola sembrar y cavar escoplo 102 mm diametro una pulgada largo 140 cm peso 16 libras</t>
  </si>
  <si>
    <t>Cuchilla para Guadana calibre 16 Roja 35cm * 1"</t>
  </si>
  <si>
    <t>Serrucho de poda 16", con gancho,Hoja de acero SK5 resistente al desgaste.</t>
  </si>
  <si>
    <t>Tijera Podal Ovina Pro </t>
  </si>
  <si>
    <t>COMEDERO AJUSTABLE DE DOS CARAS ACERO INOX- 10 bocas Comedero regulable en 12 puntos para evitar desperdicio alimento, altura 61 cms, acero inoxidable de alto calibre. Capacidad:50Kg. ALIMENTA HASTA 50 CERDOS EN PRECEBO. Tamaño: (97.5largo*46 ancho*61cm alto)</t>
  </si>
  <si>
    <t>COMEDERO SECO HUMEDO140LT - estructura en acero galvanizado en caliente, 20 puntos de regulación de alimento, alimenta 50 cerdos gordos, capacidad 80kg. Perilla con pin metálico. Con tubería de agua y bandeja en acero inoxidable. Dispensación de alimento concentrado en harina o peletizado, para ceba o precebo. cantidad requerida</t>
  </si>
  <si>
    <t>COMEDERO DE LECHONES EN PARIDERA EN ACERO INOXIDAB Capacidad de alimentación para 4 lechones comiendo al mismo tiempo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</si>
</sst>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8" xfId="0" applyFont="1" applyBorder="1" applyAlignment="1">
      <alignment wrapText="1"/>
    </xf>
    <xf numFmtId="0" fontId="1" fillId="0" borderId="28"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4"/>
  <sheetViews>
    <sheetView tabSelected="1" topLeftCell="A8" zoomScale="60" zoomScaleNormal="60" zoomScaleSheetLayoutView="70" zoomScalePageLayoutView="55" workbookViewId="0">
      <selection activeCell="G20" sqref="G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8"/>
      <c r="B2" s="65" t="s">
        <v>0</v>
      </c>
      <c r="C2" s="65"/>
      <c r="D2" s="65"/>
      <c r="E2" s="65"/>
      <c r="F2" s="65"/>
      <c r="G2" s="65"/>
      <c r="H2" s="65"/>
      <c r="I2" s="65"/>
      <c r="J2" s="65"/>
      <c r="K2" s="65"/>
      <c r="L2" s="65"/>
      <c r="M2" s="65"/>
      <c r="N2" s="70" t="s">
        <v>36</v>
      </c>
      <c r="O2" s="70"/>
    </row>
    <row r="3" spans="1:15" ht="15.75" customHeight="1" x14ac:dyDescent="0.25">
      <c r="A3" s="58"/>
      <c r="B3" s="65" t="s">
        <v>1</v>
      </c>
      <c r="C3" s="65"/>
      <c r="D3" s="65"/>
      <c r="E3" s="65"/>
      <c r="F3" s="65"/>
      <c r="G3" s="65"/>
      <c r="H3" s="65"/>
      <c r="I3" s="65"/>
      <c r="J3" s="65"/>
      <c r="K3" s="65"/>
      <c r="L3" s="65"/>
      <c r="M3" s="65"/>
      <c r="N3" s="70" t="s">
        <v>39</v>
      </c>
      <c r="O3" s="70"/>
    </row>
    <row r="4" spans="1:15" ht="16.5" customHeight="1" x14ac:dyDescent="0.25">
      <c r="A4" s="58"/>
      <c r="B4" s="65" t="s">
        <v>35</v>
      </c>
      <c r="C4" s="65"/>
      <c r="D4" s="65"/>
      <c r="E4" s="65"/>
      <c r="F4" s="65"/>
      <c r="G4" s="65"/>
      <c r="H4" s="65"/>
      <c r="I4" s="65"/>
      <c r="J4" s="65"/>
      <c r="K4" s="65"/>
      <c r="L4" s="65"/>
      <c r="M4" s="65"/>
      <c r="N4" s="70" t="s">
        <v>40</v>
      </c>
      <c r="O4" s="70"/>
    </row>
    <row r="5" spans="1:15" ht="15" customHeight="1" x14ac:dyDescent="0.25">
      <c r="A5" s="58"/>
      <c r="B5" s="65"/>
      <c r="C5" s="65"/>
      <c r="D5" s="65"/>
      <c r="E5" s="65"/>
      <c r="F5" s="65"/>
      <c r="G5" s="65"/>
      <c r="H5" s="65"/>
      <c r="I5" s="65"/>
      <c r="J5" s="65"/>
      <c r="K5" s="65"/>
      <c r="L5" s="65"/>
      <c r="M5" s="65"/>
      <c r="N5" s="70" t="s">
        <v>37</v>
      </c>
      <c r="O5" s="70"/>
    </row>
    <row r="7" spans="1:15" x14ac:dyDescent="0.25">
      <c r="A7" s="11" t="s">
        <v>38</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59" t="s">
        <v>26</v>
      </c>
      <c r="B12" s="60"/>
      <c r="C12" s="19"/>
      <c r="D12" s="43" t="s">
        <v>17</v>
      </c>
      <c r="E12" s="44"/>
      <c r="F12" s="44"/>
      <c r="G12" s="45"/>
      <c r="H12" s="7"/>
      <c r="I12" s="28"/>
      <c r="J12" s="28"/>
      <c r="K12" s="17"/>
    </row>
    <row r="13" spans="1:15" ht="15.75" thickBot="1" x14ac:dyDescent="0.3">
      <c r="A13" s="61"/>
      <c r="B13" s="62"/>
      <c r="C13" s="19"/>
      <c r="D13" s="20"/>
      <c r="E13" s="16"/>
      <c r="F13" s="16"/>
      <c r="G13" s="16"/>
      <c r="K13" s="17"/>
    </row>
    <row r="14" spans="1:15" ht="30" customHeight="1" thickBot="1" x14ac:dyDescent="0.3">
      <c r="A14" s="61"/>
      <c r="B14" s="62"/>
      <c r="C14" s="19"/>
      <c r="D14" s="43" t="s">
        <v>18</v>
      </c>
      <c r="E14" s="44"/>
      <c r="F14" s="44"/>
      <c r="G14" s="45"/>
      <c r="H14" s="7"/>
      <c r="I14" s="28"/>
      <c r="J14" s="28"/>
      <c r="K14" s="17"/>
    </row>
    <row r="15" spans="1:15" ht="18.75" customHeight="1" thickBot="1" x14ac:dyDescent="0.3">
      <c r="A15" s="61"/>
      <c r="B15" s="62"/>
      <c r="C15" s="19"/>
      <c r="E15" s="16"/>
      <c r="F15" s="16"/>
      <c r="G15" s="16"/>
      <c r="K15" s="17"/>
    </row>
    <row r="16" spans="1:15" ht="24" customHeight="1" thickBot="1" x14ac:dyDescent="0.3">
      <c r="A16" s="63"/>
      <c r="B16" s="64"/>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55.5" customHeight="1" x14ac:dyDescent="0.2">
      <c r="A20" s="30">
        <v>1</v>
      </c>
      <c r="B20" s="33" t="s">
        <v>44</v>
      </c>
      <c r="C20" s="31"/>
      <c r="D20" s="34">
        <v>5</v>
      </c>
      <c r="E20" s="34" t="s">
        <v>43</v>
      </c>
      <c r="F20" s="32"/>
      <c r="G20" s="27">
        <v>0</v>
      </c>
      <c r="H20" s="1">
        <f t="shared" ref="H20:H47" si="0">+ROUND(F20*G20,0)</f>
        <v>0</v>
      </c>
      <c r="I20" s="27">
        <v>0</v>
      </c>
      <c r="J20" s="1">
        <f t="shared" ref="J20:J47" si="1">ROUND(F20*I20,0)</f>
        <v>0</v>
      </c>
      <c r="K20" s="1">
        <f t="shared" ref="K20:K47" si="2">ROUND(F20+H20+J20,0)</f>
        <v>0</v>
      </c>
      <c r="L20" s="1">
        <f t="shared" ref="L20:L47" si="3">ROUND(F20*D20,0)</f>
        <v>0</v>
      </c>
      <c r="M20" s="1">
        <f t="shared" ref="M20:M47" si="4">ROUND(L20*G20,0)</f>
        <v>0</v>
      </c>
      <c r="N20" s="1">
        <f t="shared" ref="N20:N47" si="5">ROUND(L20*I20,0)</f>
        <v>0</v>
      </c>
      <c r="O20" s="2">
        <f t="shared" ref="O20:O47" si="6">ROUND(L20+N20+M20,0)</f>
        <v>0</v>
      </c>
    </row>
    <row r="21" spans="1:15" s="24" customFormat="1" ht="44.25" customHeight="1" x14ac:dyDescent="0.2">
      <c r="A21" s="30">
        <v>2</v>
      </c>
      <c r="B21" s="33" t="s">
        <v>45</v>
      </c>
      <c r="C21" s="31"/>
      <c r="D21" s="34">
        <v>50</v>
      </c>
      <c r="E21" s="34" t="s">
        <v>43</v>
      </c>
      <c r="F21" s="32"/>
      <c r="G21" s="27">
        <v>0</v>
      </c>
      <c r="H21" s="1">
        <f t="shared" si="0"/>
        <v>0</v>
      </c>
      <c r="I21" s="27">
        <v>0</v>
      </c>
      <c r="J21" s="1">
        <f t="shared" si="1"/>
        <v>0</v>
      </c>
      <c r="K21" s="1">
        <f t="shared" si="2"/>
        <v>0</v>
      </c>
      <c r="L21" s="1">
        <f t="shared" si="3"/>
        <v>0</v>
      </c>
      <c r="M21" s="1">
        <f t="shared" si="4"/>
        <v>0</v>
      </c>
      <c r="N21" s="1">
        <f t="shared" si="5"/>
        <v>0</v>
      </c>
      <c r="O21" s="2">
        <f t="shared" si="6"/>
        <v>0</v>
      </c>
    </row>
    <row r="22" spans="1:15" s="24" customFormat="1" ht="50.25" customHeight="1" x14ac:dyDescent="0.2">
      <c r="A22" s="30">
        <v>3</v>
      </c>
      <c r="B22" s="33" t="s">
        <v>46</v>
      </c>
      <c r="C22" s="31"/>
      <c r="D22" s="34">
        <v>10</v>
      </c>
      <c r="E22" s="34" t="s">
        <v>43</v>
      </c>
      <c r="F22" s="32"/>
      <c r="G22" s="27">
        <v>0</v>
      </c>
      <c r="H22" s="1">
        <f t="shared" si="0"/>
        <v>0</v>
      </c>
      <c r="I22" s="27">
        <v>0</v>
      </c>
      <c r="J22" s="1">
        <f t="shared" si="1"/>
        <v>0</v>
      </c>
      <c r="K22" s="1">
        <f t="shared" si="2"/>
        <v>0</v>
      </c>
      <c r="L22" s="1">
        <f t="shared" si="3"/>
        <v>0</v>
      </c>
      <c r="M22" s="1">
        <f t="shared" si="4"/>
        <v>0</v>
      </c>
      <c r="N22" s="1">
        <f t="shared" si="5"/>
        <v>0</v>
      </c>
      <c r="O22" s="2">
        <f t="shared" si="6"/>
        <v>0</v>
      </c>
    </row>
    <row r="23" spans="1:15" s="24" customFormat="1" ht="39" customHeight="1" x14ac:dyDescent="0.2">
      <c r="A23" s="30">
        <v>4</v>
      </c>
      <c r="B23" s="33" t="s">
        <v>47</v>
      </c>
      <c r="C23" s="31"/>
      <c r="D23" s="34">
        <v>10</v>
      </c>
      <c r="E23" s="34" t="s">
        <v>43</v>
      </c>
      <c r="F23" s="32"/>
      <c r="G23" s="27">
        <v>0</v>
      </c>
      <c r="H23" s="1">
        <f t="shared" si="0"/>
        <v>0</v>
      </c>
      <c r="I23" s="27">
        <v>0</v>
      </c>
      <c r="J23" s="1">
        <f t="shared" si="1"/>
        <v>0</v>
      </c>
      <c r="K23" s="1">
        <f t="shared" si="2"/>
        <v>0</v>
      </c>
      <c r="L23" s="1">
        <f t="shared" si="3"/>
        <v>0</v>
      </c>
      <c r="M23" s="1">
        <f t="shared" si="4"/>
        <v>0</v>
      </c>
      <c r="N23" s="1">
        <f t="shared" si="5"/>
        <v>0</v>
      </c>
      <c r="O23" s="2">
        <f t="shared" si="6"/>
        <v>0</v>
      </c>
    </row>
    <row r="24" spans="1:15" s="24" customFormat="1" ht="38.25" customHeight="1" x14ac:dyDescent="0.2">
      <c r="A24" s="30">
        <v>5</v>
      </c>
      <c r="B24" s="33" t="s">
        <v>48</v>
      </c>
      <c r="C24" s="31"/>
      <c r="D24" s="34">
        <v>1</v>
      </c>
      <c r="E24" s="34" t="s">
        <v>43</v>
      </c>
      <c r="F24" s="32"/>
      <c r="G24" s="27">
        <v>0</v>
      </c>
      <c r="H24" s="1">
        <f t="shared" si="0"/>
        <v>0</v>
      </c>
      <c r="I24" s="27">
        <v>0</v>
      </c>
      <c r="J24" s="1">
        <f t="shared" si="1"/>
        <v>0</v>
      </c>
      <c r="K24" s="1">
        <f t="shared" si="2"/>
        <v>0</v>
      </c>
      <c r="L24" s="1">
        <f t="shared" si="3"/>
        <v>0</v>
      </c>
      <c r="M24" s="1">
        <f t="shared" si="4"/>
        <v>0</v>
      </c>
      <c r="N24" s="1">
        <f t="shared" si="5"/>
        <v>0</v>
      </c>
      <c r="O24" s="2">
        <f t="shared" si="6"/>
        <v>0</v>
      </c>
    </row>
    <row r="25" spans="1:15" s="24" customFormat="1" ht="35.25" customHeight="1" x14ac:dyDescent="0.2">
      <c r="A25" s="30">
        <v>6</v>
      </c>
      <c r="B25" s="33" t="s">
        <v>49</v>
      </c>
      <c r="C25" s="31"/>
      <c r="D25" s="34">
        <v>1</v>
      </c>
      <c r="E25" s="34" t="s">
        <v>43</v>
      </c>
      <c r="F25" s="32"/>
      <c r="G25" s="27">
        <v>0</v>
      </c>
      <c r="H25" s="1">
        <f t="shared" si="0"/>
        <v>0</v>
      </c>
      <c r="I25" s="27">
        <v>0</v>
      </c>
      <c r="J25" s="1">
        <f t="shared" si="1"/>
        <v>0</v>
      </c>
      <c r="K25" s="1">
        <f t="shared" si="2"/>
        <v>0</v>
      </c>
      <c r="L25" s="1">
        <f t="shared" si="3"/>
        <v>0</v>
      </c>
      <c r="M25" s="1">
        <f t="shared" si="4"/>
        <v>0</v>
      </c>
      <c r="N25" s="1">
        <f t="shared" si="5"/>
        <v>0</v>
      </c>
      <c r="O25" s="2">
        <f t="shared" si="6"/>
        <v>0</v>
      </c>
    </row>
    <row r="26" spans="1:15" s="24" customFormat="1" ht="27.75" customHeight="1" x14ac:dyDescent="0.2">
      <c r="A26" s="30">
        <v>7</v>
      </c>
      <c r="B26" s="33" t="s">
        <v>50</v>
      </c>
      <c r="C26" s="31"/>
      <c r="D26" s="34">
        <v>1</v>
      </c>
      <c r="E26" s="34" t="s">
        <v>43</v>
      </c>
      <c r="F26" s="32"/>
      <c r="G26" s="27">
        <v>0</v>
      </c>
      <c r="H26" s="1">
        <f t="shared" si="0"/>
        <v>0</v>
      </c>
      <c r="I26" s="27">
        <v>0</v>
      </c>
      <c r="J26" s="1">
        <f t="shared" si="1"/>
        <v>0</v>
      </c>
      <c r="K26" s="1">
        <f t="shared" si="2"/>
        <v>0</v>
      </c>
      <c r="L26" s="1">
        <f t="shared" si="3"/>
        <v>0</v>
      </c>
      <c r="M26" s="1">
        <f t="shared" si="4"/>
        <v>0</v>
      </c>
      <c r="N26" s="1">
        <f t="shared" si="5"/>
        <v>0</v>
      </c>
      <c r="O26" s="2">
        <f t="shared" si="6"/>
        <v>0</v>
      </c>
    </row>
    <row r="27" spans="1:15" s="24" customFormat="1" ht="36.75" customHeight="1" x14ac:dyDescent="0.2">
      <c r="A27" s="30">
        <v>8</v>
      </c>
      <c r="B27" s="33" t="s">
        <v>51</v>
      </c>
      <c r="C27" s="31"/>
      <c r="D27" s="34">
        <v>1</v>
      </c>
      <c r="E27" s="34" t="s">
        <v>43</v>
      </c>
      <c r="F27" s="32"/>
      <c r="G27" s="27">
        <v>0</v>
      </c>
      <c r="H27" s="1">
        <f t="shared" si="0"/>
        <v>0</v>
      </c>
      <c r="I27" s="27">
        <v>0</v>
      </c>
      <c r="J27" s="1">
        <f t="shared" si="1"/>
        <v>0</v>
      </c>
      <c r="K27" s="1">
        <f t="shared" si="2"/>
        <v>0</v>
      </c>
      <c r="L27" s="1">
        <f t="shared" si="3"/>
        <v>0</v>
      </c>
      <c r="M27" s="1">
        <f t="shared" si="4"/>
        <v>0</v>
      </c>
      <c r="N27" s="1">
        <f t="shared" si="5"/>
        <v>0</v>
      </c>
      <c r="O27" s="2">
        <f t="shared" si="6"/>
        <v>0</v>
      </c>
    </row>
    <row r="28" spans="1:15" s="24" customFormat="1" ht="31.5" customHeight="1" x14ac:dyDescent="0.2">
      <c r="A28" s="30">
        <v>9</v>
      </c>
      <c r="B28" s="33" t="s">
        <v>52</v>
      </c>
      <c r="C28" s="31"/>
      <c r="D28" s="34">
        <v>1</v>
      </c>
      <c r="E28" s="34" t="s">
        <v>43</v>
      </c>
      <c r="F28" s="32"/>
      <c r="G28" s="27">
        <v>0</v>
      </c>
      <c r="H28" s="1">
        <f t="shared" si="0"/>
        <v>0</v>
      </c>
      <c r="I28" s="27">
        <v>0</v>
      </c>
      <c r="J28" s="1">
        <f t="shared" si="1"/>
        <v>0</v>
      </c>
      <c r="K28" s="1">
        <f t="shared" si="2"/>
        <v>0</v>
      </c>
      <c r="L28" s="1">
        <f t="shared" si="3"/>
        <v>0</v>
      </c>
      <c r="M28" s="1">
        <f t="shared" si="4"/>
        <v>0</v>
      </c>
      <c r="N28" s="1">
        <f t="shared" si="5"/>
        <v>0</v>
      </c>
      <c r="O28" s="2">
        <f t="shared" si="6"/>
        <v>0</v>
      </c>
    </row>
    <row r="29" spans="1:15" s="24" customFormat="1" ht="33.75" customHeight="1" x14ac:dyDescent="0.2">
      <c r="A29" s="30">
        <v>10</v>
      </c>
      <c r="B29" s="33" t="s">
        <v>53</v>
      </c>
      <c r="C29" s="31"/>
      <c r="D29" s="34">
        <v>2</v>
      </c>
      <c r="E29" s="34" t="s">
        <v>43</v>
      </c>
      <c r="F29" s="32"/>
      <c r="G29" s="27">
        <v>0</v>
      </c>
      <c r="H29" s="1">
        <f t="shared" si="0"/>
        <v>0</v>
      </c>
      <c r="I29" s="27">
        <v>0</v>
      </c>
      <c r="J29" s="1">
        <f t="shared" si="1"/>
        <v>0</v>
      </c>
      <c r="K29" s="1">
        <f t="shared" si="2"/>
        <v>0</v>
      </c>
      <c r="L29" s="1">
        <f t="shared" si="3"/>
        <v>0</v>
      </c>
      <c r="M29" s="1">
        <f t="shared" si="4"/>
        <v>0</v>
      </c>
      <c r="N29" s="1">
        <f t="shared" si="5"/>
        <v>0</v>
      </c>
      <c r="O29" s="2">
        <f t="shared" si="6"/>
        <v>0</v>
      </c>
    </row>
    <row r="30" spans="1:15" s="24" customFormat="1" ht="31.5" customHeight="1" x14ac:dyDescent="0.2">
      <c r="A30" s="30">
        <v>11</v>
      </c>
      <c r="B30" s="33" t="s">
        <v>54</v>
      </c>
      <c r="C30" s="31"/>
      <c r="D30" s="34">
        <v>40</v>
      </c>
      <c r="E30" s="34" t="s">
        <v>43</v>
      </c>
      <c r="F30" s="32"/>
      <c r="G30" s="27">
        <v>0</v>
      </c>
      <c r="H30" s="1">
        <f t="shared" si="0"/>
        <v>0</v>
      </c>
      <c r="I30" s="27">
        <v>0</v>
      </c>
      <c r="J30" s="1">
        <f t="shared" si="1"/>
        <v>0</v>
      </c>
      <c r="K30" s="1">
        <f t="shared" si="2"/>
        <v>0</v>
      </c>
      <c r="L30" s="1">
        <f t="shared" si="3"/>
        <v>0</v>
      </c>
      <c r="M30" s="1">
        <f t="shared" si="4"/>
        <v>0</v>
      </c>
      <c r="N30" s="1">
        <f t="shared" si="5"/>
        <v>0</v>
      </c>
      <c r="O30" s="2">
        <f t="shared" si="6"/>
        <v>0</v>
      </c>
    </row>
    <row r="31" spans="1:15" s="24" customFormat="1" ht="37.5" customHeight="1" x14ac:dyDescent="0.2">
      <c r="A31" s="30">
        <v>12</v>
      </c>
      <c r="B31" s="33" t="s">
        <v>55</v>
      </c>
      <c r="C31" s="31"/>
      <c r="D31" s="34">
        <v>40</v>
      </c>
      <c r="E31" s="34" t="s">
        <v>43</v>
      </c>
      <c r="F31" s="32"/>
      <c r="G31" s="27">
        <v>0</v>
      </c>
      <c r="H31" s="1">
        <f t="shared" si="0"/>
        <v>0</v>
      </c>
      <c r="I31" s="27">
        <v>0</v>
      </c>
      <c r="J31" s="1">
        <f t="shared" si="1"/>
        <v>0</v>
      </c>
      <c r="K31" s="1">
        <f t="shared" si="2"/>
        <v>0</v>
      </c>
      <c r="L31" s="1">
        <f t="shared" si="3"/>
        <v>0</v>
      </c>
      <c r="M31" s="1">
        <f t="shared" si="4"/>
        <v>0</v>
      </c>
      <c r="N31" s="1">
        <f t="shared" si="5"/>
        <v>0</v>
      </c>
      <c r="O31" s="2">
        <f t="shared" si="6"/>
        <v>0</v>
      </c>
    </row>
    <row r="32" spans="1:15" s="24" customFormat="1" ht="46.5" customHeight="1" x14ac:dyDescent="0.2">
      <c r="A32" s="30">
        <v>13</v>
      </c>
      <c r="B32" s="33" t="s">
        <v>56</v>
      </c>
      <c r="C32" s="31"/>
      <c r="D32" s="34">
        <v>20</v>
      </c>
      <c r="E32" s="34" t="s">
        <v>43</v>
      </c>
      <c r="F32" s="32"/>
      <c r="G32" s="27">
        <v>0</v>
      </c>
      <c r="H32" s="1">
        <f t="shared" si="0"/>
        <v>0</v>
      </c>
      <c r="I32" s="27">
        <v>0</v>
      </c>
      <c r="J32" s="1">
        <f t="shared" si="1"/>
        <v>0</v>
      </c>
      <c r="K32" s="1">
        <f t="shared" si="2"/>
        <v>0</v>
      </c>
      <c r="L32" s="1">
        <f t="shared" si="3"/>
        <v>0</v>
      </c>
      <c r="M32" s="1">
        <f t="shared" si="4"/>
        <v>0</v>
      </c>
      <c r="N32" s="1">
        <f t="shared" si="5"/>
        <v>0</v>
      </c>
      <c r="O32" s="2">
        <f t="shared" si="6"/>
        <v>0</v>
      </c>
    </row>
    <row r="33" spans="1:15" s="24" customFormat="1" ht="36.75" customHeight="1" x14ac:dyDescent="0.2">
      <c r="A33" s="30">
        <v>14</v>
      </c>
      <c r="B33" s="33" t="s">
        <v>57</v>
      </c>
      <c r="C33" s="31"/>
      <c r="D33" s="34">
        <v>20</v>
      </c>
      <c r="E33" s="34" t="s">
        <v>43</v>
      </c>
      <c r="F33" s="32"/>
      <c r="G33" s="27">
        <v>0</v>
      </c>
      <c r="H33" s="1">
        <f t="shared" si="0"/>
        <v>0</v>
      </c>
      <c r="I33" s="27">
        <v>0</v>
      </c>
      <c r="J33" s="1">
        <f t="shared" si="1"/>
        <v>0</v>
      </c>
      <c r="K33" s="1">
        <f t="shared" si="2"/>
        <v>0</v>
      </c>
      <c r="L33" s="1">
        <f t="shared" si="3"/>
        <v>0</v>
      </c>
      <c r="M33" s="1">
        <f t="shared" si="4"/>
        <v>0</v>
      </c>
      <c r="N33" s="1">
        <f t="shared" si="5"/>
        <v>0</v>
      </c>
      <c r="O33" s="2">
        <f t="shared" si="6"/>
        <v>0</v>
      </c>
    </row>
    <row r="34" spans="1:15" s="24" customFormat="1" ht="52.5" customHeight="1" x14ac:dyDescent="0.2">
      <c r="A34" s="30">
        <v>15</v>
      </c>
      <c r="B34" s="33" t="s">
        <v>58</v>
      </c>
      <c r="C34" s="31"/>
      <c r="D34" s="34">
        <v>5</v>
      </c>
      <c r="E34" s="34" t="s">
        <v>43</v>
      </c>
      <c r="F34" s="32"/>
      <c r="G34" s="27">
        <v>0</v>
      </c>
      <c r="H34" s="1">
        <f t="shared" si="0"/>
        <v>0</v>
      </c>
      <c r="I34" s="27">
        <v>0</v>
      </c>
      <c r="J34" s="1">
        <f t="shared" si="1"/>
        <v>0</v>
      </c>
      <c r="K34" s="1">
        <f t="shared" si="2"/>
        <v>0</v>
      </c>
      <c r="L34" s="1">
        <f t="shared" si="3"/>
        <v>0</v>
      </c>
      <c r="M34" s="1">
        <f t="shared" si="4"/>
        <v>0</v>
      </c>
      <c r="N34" s="1">
        <f t="shared" si="5"/>
        <v>0</v>
      </c>
      <c r="O34" s="2">
        <f t="shared" si="6"/>
        <v>0</v>
      </c>
    </row>
    <row r="35" spans="1:15" s="24" customFormat="1" ht="98.25" customHeight="1" x14ac:dyDescent="0.2">
      <c r="A35" s="30">
        <v>16</v>
      </c>
      <c r="B35" s="33" t="s">
        <v>59</v>
      </c>
      <c r="C35" s="31"/>
      <c r="D35" s="34">
        <v>4</v>
      </c>
      <c r="E35" s="34" t="s">
        <v>43</v>
      </c>
      <c r="F35" s="32"/>
      <c r="G35" s="27">
        <v>0</v>
      </c>
      <c r="H35" s="1">
        <f t="shared" si="0"/>
        <v>0</v>
      </c>
      <c r="I35" s="27">
        <v>0</v>
      </c>
      <c r="J35" s="1">
        <f t="shared" si="1"/>
        <v>0</v>
      </c>
      <c r="K35" s="1">
        <f t="shared" si="2"/>
        <v>0</v>
      </c>
      <c r="L35" s="1">
        <f t="shared" si="3"/>
        <v>0</v>
      </c>
      <c r="M35" s="1">
        <f t="shared" si="4"/>
        <v>0</v>
      </c>
      <c r="N35" s="1">
        <f t="shared" si="5"/>
        <v>0</v>
      </c>
      <c r="O35" s="2">
        <f t="shared" si="6"/>
        <v>0</v>
      </c>
    </row>
    <row r="36" spans="1:15" s="24" customFormat="1" ht="44.25" customHeight="1" x14ac:dyDescent="0.2">
      <c r="A36" s="30">
        <v>17</v>
      </c>
      <c r="B36" s="33" t="s">
        <v>60</v>
      </c>
      <c r="C36" s="31"/>
      <c r="D36" s="34">
        <v>5</v>
      </c>
      <c r="E36" s="34" t="s">
        <v>43</v>
      </c>
      <c r="F36" s="32"/>
      <c r="G36" s="27">
        <v>0</v>
      </c>
      <c r="H36" s="1">
        <f t="shared" si="0"/>
        <v>0</v>
      </c>
      <c r="I36" s="27">
        <v>0</v>
      </c>
      <c r="J36" s="1">
        <f t="shared" si="1"/>
        <v>0</v>
      </c>
      <c r="K36" s="1">
        <f t="shared" si="2"/>
        <v>0</v>
      </c>
      <c r="L36" s="1">
        <f t="shared" si="3"/>
        <v>0</v>
      </c>
      <c r="M36" s="1">
        <f t="shared" si="4"/>
        <v>0</v>
      </c>
      <c r="N36" s="1">
        <f t="shared" si="5"/>
        <v>0</v>
      </c>
      <c r="O36" s="2">
        <f t="shared" si="6"/>
        <v>0</v>
      </c>
    </row>
    <row r="37" spans="1:15" s="24" customFormat="1" ht="48.75" customHeight="1" x14ac:dyDescent="0.2">
      <c r="A37" s="30">
        <v>18</v>
      </c>
      <c r="B37" s="33" t="s">
        <v>61</v>
      </c>
      <c r="C37" s="31"/>
      <c r="D37" s="34">
        <v>10</v>
      </c>
      <c r="E37" s="34" t="s">
        <v>43</v>
      </c>
      <c r="F37" s="32"/>
      <c r="G37" s="27">
        <v>0</v>
      </c>
      <c r="H37" s="1">
        <f t="shared" si="0"/>
        <v>0</v>
      </c>
      <c r="I37" s="27">
        <v>0</v>
      </c>
      <c r="J37" s="1">
        <f t="shared" si="1"/>
        <v>0</v>
      </c>
      <c r="K37" s="1">
        <f t="shared" si="2"/>
        <v>0</v>
      </c>
      <c r="L37" s="1">
        <f t="shared" si="3"/>
        <v>0</v>
      </c>
      <c r="M37" s="1">
        <f t="shared" si="4"/>
        <v>0</v>
      </c>
      <c r="N37" s="1">
        <f t="shared" si="5"/>
        <v>0</v>
      </c>
      <c r="O37" s="2">
        <f t="shared" si="6"/>
        <v>0</v>
      </c>
    </row>
    <row r="38" spans="1:15" s="24" customFormat="1" ht="40.5" customHeight="1" x14ac:dyDescent="0.2">
      <c r="A38" s="30">
        <v>19</v>
      </c>
      <c r="B38" s="33" t="s">
        <v>62</v>
      </c>
      <c r="C38" s="31"/>
      <c r="D38" s="34">
        <v>2</v>
      </c>
      <c r="E38" s="34" t="s">
        <v>43</v>
      </c>
      <c r="F38" s="32"/>
      <c r="G38" s="27">
        <v>0</v>
      </c>
      <c r="H38" s="1">
        <f t="shared" si="0"/>
        <v>0</v>
      </c>
      <c r="I38" s="27">
        <v>0</v>
      </c>
      <c r="J38" s="1">
        <f t="shared" si="1"/>
        <v>0</v>
      </c>
      <c r="K38" s="1">
        <f t="shared" si="2"/>
        <v>0</v>
      </c>
      <c r="L38" s="1">
        <f t="shared" si="3"/>
        <v>0</v>
      </c>
      <c r="M38" s="1">
        <f t="shared" si="4"/>
        <v>0</v>
      </c>
      <c r="N38" s="1">
        <f t="shared" si="5"/>
        <v>0</v>
      </c>
      <c r="O38" s="2">
        <f t="shared" si="6"/>
        <v>0</v>
      </c>
    </row>
    <row r="39" spans="1:15" s="24" customFormat="1" ht="42.75" customHeight="1" x14ac:dyDescent="0.2">
      <c r="A39" s="30">
        <v>20</v>
      </c>
      <c r="B39" s="33" t="s">
        <v>63</v>
      </c>
      <c r="C39" s="31"/>
      <c r="D39" s="34">
        <v>2</v>
      </c>
      <c r="E39" s="34" t="s">
        <v>43</v>
      </c>
      <c r="F39" s="32"/>
      <c r="G39" s="27">
        <v>0</v>
      </c>
      <c r="H39" s="1">
        <f t="shared" si="0"/>
        <v>0</v>
      </c>
      <c r="I39" s="27">
        <v>0</v>
      </c>
      <c r="J39" s="1">
        <f t="shared" si="1"/>
        <v>0</v>
      </c>
      <c r="K39" s="1">
        <f t="shared" si="2"/>
        <v>0</v>
      </c>
      <c r="L39" s="1">
        <f t="shared" si="3"/>
        <v>0</v>
      </c>
      <c r="M39" s="1">
        <f t="shared" si="4"/>
        <v>0</v>
      </c>
      <c r="N39" s="1">
        <f t="shared" si="5"/>
        <v>0</v>
      </c>
      <c r="O39" s="2">
        <f t="shared" si="6"/>
        <v>0</v>
      </c>
    </row>
    <row r="40" spans="1:15" s="24" customFormat="1" ht="72" customHeight="1" x14ac:dyDescent="0.2">
      <c r="A40" s="30">
        <v>21</v>
      </c>
      <c r="B40" s="33" t="s">
        <v>64</v>
      </c>
      <c r="C40" s="31"/>
      <c r="D40" s="34">
        <v>2</v>
      </c>
      <c r="E40" s="34" t="s">
        <v>43</v>
      </c>
      <c r="F40" s="32"/>
      <c r="G40" s="27">
        <v>0</v>
      </c>
      <c r="H40" s="1">
        <f t="shared" si="0"/>
        <v>0</v>
      </c>
      <c r="I40" s="27">
        <v>0</v>
      </c>
      <c r="J40" s="1">
        <f t="shared" si="1"/>
        <v>0</v>
      </c>
      <c r="K40" s="1">
        <f t="shared" si="2"/>
        <v>0</v>
      </c>
      <c r="L40" s="1">
        <f t="shared" si="3"/>
        <v>0</v>
      </c>
      <c r="M40" s="1">
        <f t="shared" si="4"/>
        <v>0</v>
      </c>
      <c r="N40" s="1">
        <f t="shared" si="5"/>
        <v>0</v>
      </c>
      <c r="O40" s="2">
        <f t="shared" si="6"/>
        <v>0</v>
      </c>
    </row>
    <row r="41" spans="1:15" s="24" customFormat="1" ht="51.75" customHeight="1" x14ac:dyDescent="0.2">
      <c r="A41" s="30">
        <v>22</v>
      </c>
      <c r="B41" s="33" t="s">
        <v>65</v>
      </c>
      <c r="C41" s="31"/>
      <c r="D41" s="34">
        <v>3</v>
      </c>
      <c r="E41" s="34" t="s">
        <v>43</v>
      </c>
      <c r="F41" s="32"/>
      <c r="G41" s="27">
        <v>0</v>
      </c>
      <c r="H41" s="1">
        <f t="shared" si="0"/>
        <v>0</v>
      </c>
      <c r="I41" s="27">
        <v>0</v>
      </c>
      <c r="J41" s="1">
        <f t="shared" si="1"/>
        <v>0</v>
      </c>
      <c r="K41" s="1">
        <f t="shared" si="2"/>
        <v>0</v>
      </c>
      <c r="L41" s="1">
        <f t="shared" si="3"/>
        <v>0</v>
      </c>
      <c r="M41" s="1">
        <f t="shared" si="4"/>
        <v>0</v>
      </c>
      <c r="N41" s="1">
        <f t="shared" si="5"/>
        <v>0</v>
      </c>
      <c r="O41" s="2">
        <f t="shared" si="6"/>
        <v>0</v>
      </c>
    </row>
    <row r="42" spans="1:15" s="24" customFormat="1" ht="41.25" customHeight="1" x14ac:dyDescent="0.2">
      <c r="A42" s="30">
        <v>23</v>
      </c>
      <c r="B42" s="33" t="s">
        <v>66</v>
      </c>
      <c r="C42" s="31"/>
      <c r="D42" s="34">
        <v>5</v>
      </c>
      <c r="E42" s="34" t="s">
        <v>43</v>
      </c>
      <c r="F42" s="32"/>
      <c r="G42" s="27">
        <v>0</v>
      </c>
      <c r="H42" s="1">
        <f t="shared" si="0"/>
        <v>0</v>
      </c>
      <c r="I42" s="27">
        <v>0</v>
      </c>
      <c r="J42" s="1">
        <f t="shared" si="1"/>
        <v>0</v>
      </c>
      <c r="K42" s="1">
        <f t="shared" si="2"/>
        <v>0</v>
      </c>
      <c r="L42" s="1">
        <f t="shared" si="3"/>
        <v>0</v>
      </c>
      <c r="M42" s="1">
        <f t="shared" si="4"/>
        <v>0</v>
      </c>
      <c r="N42" s="1">
        <f t="shared" si="5"/>
        <v>0</v>
      </c>
      <c r="O42" s="2">
        <f t="shared" si="6"/>
        <v>0</v>
      </c>
    </row>
    <row r="43" spans="1:15" s="24" customFormat="1" ht="52.5" customHeight="1" x14ac:dyDescent="0.2">
      <c r="A43" s="30">
        <v>24</v>
      </c>
      <c r="B43" s="33" t="s">
        <v>67</v>
      </c>
      <c r="C43" s="31"/>
      <c r="D43" s="34">
        <v>4</v>
      </c>
      <c r="E43" s="34" t="s">
        <v>43</v>
      </c>
      <c r="F43" s="32"/>
      <c r="G43" s="27">
        <v>0</v>
      </c>
      <c r="H43" s="1">
        <f t="shared" si="0"/>
        <v>0</v>
      </c>
      <c r="I43" s="27">
        <v>0</v>
      </c>
      <c r="J43" s="1">
        <f t="shared" si="1"/>
        <v>0</v>
      </c>
      <c r="K43" s="1">
        <f t="shared" si="2"/>
        <v>0</v>
      </c>
      <c r="L43" s="1">
        <f t="shared" si="3"/>
        <v>0</v>
      </c>
      <c r="M43" s="1">
        <f t="shared" si="4"/>
        <v>0</v>
      </c>
      <c r="N43" s="1">
        <f t="shared" si="5"/>
        <v>0</v>
      </c>
      <c r="O43" s="2">
        <f t="shared" si="6"/>
        <v>0</v>
      </c>
    </row>
    <row r="44" spans="1:15" s="24" customFormat="1" ht="50.25" customHeight="1" x14ac:dyDescent="0.2">
      <c r="A44" s="30">
        <v>25</v>
      </c>
      <c r="B44" s="33" t="s">
        <v>68</v>
      </c>
      <c r="C44" s="31"/>
      <c r="D44" s="34">
        <v>3</v>
      </c>
      <c r="E44" s="34" t="s">
        <v>43</v>
      </c>
      <c r="F44" s="32"/>
      <c r="G44" s="27">
        <v>0</v>
      </c>
      <c r="H44" s="1">
        <f t="shared" si="0"/>
        <v>0</v>
      </c>
      <c r="I44" s="27">
        <v>0</v>
      </c>
      <c r="J44" s="1">
        <f t="shared" si="1"/>
        <v>0</v>
      </c>
      <c r="K44" s="1">
        <f t="shared" si="2"/>
        <v>0</v>
      </c>
      <c r="L44" s="1">
        <f t="shared" si="3"/>
        <v>0</v>
      </c>
      <c r="M44" s="1">
        <f t="shared" si="4"/>
        <v>0</v>
      </c>
      <c r="N44" s="1">
        <f t="shared" si="5"/>
        <v>0</v>
      </c>
      <c r="O44" s="2">
        <f t="shared" si="6"/>
        <v>0</v>
      </c>
    </row>
    <row r="45" spans="1:15" s="24" customFormat="1" ht="91.5" customHeight="1" x14ac:dyDescent="0.2">
      <c r="A45" s="30">
        <v>26</v>
      </c>
      <c r="B45" s="33" t="s">
        <v>69</v>
      </c>
      <c r="C45" s="31"/>
      <c r="D45" s="34">
        <v>2</v>
      </c>
      <c r="E45" s="34" t="s">
        <v>43</v>
      </c>
      <c r="F45" s="32"/>
      <c r="G45" s="27">
        <v>0</v>
      </c>
      <c r="H45" s="1">
        <f t="shared" si="0"/>
        <v>0</v>
      </c>
      <c r="I45" s="27">
        <v>0</v>
      </c>
      <c r="J45" s="1">
        <f t="shared" si="1"/>
        <v>0</v>
      </c>
      <c r="K45" s="1">
        <f t="shared" si="2"/>
        <v>0</v>
      </c>
      <c r="L45" s="1">
        <f t="shared" si="3"/>
        <v>0</v>
      </c>
      <c r="M45" s="1">
        <f t="shared" si="4"/>
        <v>0</v>
      </c>
      <c r="N45" s="1">
        <f t="shared" si="5"/>
        <v>0</v>
      </c>
      <c r="O45" s="2">
        <f t="shared" si="6"/>
        <v>0</v>
      </c>
    </row>
    <row r="46" spans="1:15" s="24" customFormat="1" ht="114" customHeight="1" x14ac:dyDescent="0.2">
      <c r="A46" s="30">
        <v>27</v>
      </c>
      <c r="B46" s="33" t="s">
        <v>70</v>
      </c>
      <c r="C46" s="31"/>
      <c r="D46" s="34">
        <v>2</v>
      </c>
      <c r="E46" s="34" t="s">
        <v>43</v>
      </c>
      <c r="F46" s="32"/>
      <c r="G46" s="27">
        <v>0</v>
      </c>
      <c r="H46" s="1">
        <f t="shared" si="0"/>
        <v>0</v>
      </c>
      <c r="I46" s="27">
        <v>0</v>
      </c>
      <c r="J46" s="1">
        <f t="shared" si="1"/>
        <v>0</v>
      </c>
      <c r="K46" s="1">
        <f t="shared" si="2"/>
        <v>0</v>
      </c>
      <c r="L46" s="1">
        <f t="shared" si="3"/>
        <v>0</v>
      </c>
      <c r="M46" s="1">
        <f t="shared" si="4"/>
        <v>0</v>
      </c>
      <c r="N46" s="1">
        <f t="shared" si="5"/>
        <v>0</v>
      </c>
      <c r="O46" s="2">
        <f t="shared" si="6"/>
        <v>0</v>
      </c>
    </row>
    <row r="47" spans="1:15" s="24" customFormat="1" ht="55.5" customHeight="1" thickBot="1" x14ac:dyDescent="0.25">
      <c r="A47" s="30">
        <v>28</v>
      </c>
      <c r="B47" s="33" t="s">
        <v>71</v>
      </c>
      <c r="C47" s="31"/>
      <c r="D47" s="34">
        <v>2</v>
      </c>
      <c r="E47" s="34" t="s">
        <v>43</v>
      </c>
      <c r="F47" s="32"/>
      <c r="G47" s="27">
        <v>0</v>
      </c>
      <c r="H47" s="1">
        <f t="shared" si="0"/>
        <v>0</v>
      </c>
      <c r="I47" s="27">
        <v>0</v>
      </c>
      <c r="J47" s="1">
        <f t="shared" si="1"/>
        <v>0</v>
      </c>
      <c r="K47" s="1">
        <f t="shared" si="2"/>
        <v>0</v>
      </c>
      <c r="L47" s="1">
        <f t="shared" si="3"/>
        <v>0</v>
      </c>
      <c r="M47" s="1">
        <f t="shared" si="4"/>
        <v>0</v>
      </c>
      <c r="N47" s="1">
        <f t="shared" si="5"/>
        <v>0</v>
      </c>
      <c r="O47" s="2">
        <f t="shared" si="6"/>
        <v>0</v>
      </c>
    </row>
    <row r="48" spans="1:15" s="24" customFormat="1" ht="39" customHeight="1" thickBot="1" x14ac:dyDescent="0.25">
      <c r="A48" s="39" t="s">
        <v>24</v>
      </c>
      <c r="B48" s="40"/>
      <c r="C48" s="40"/>
      <c r="D48" s="40"/>
      <c r="E48" s="40"/>
      <c r="F48" s="40"/>
      <c r="G48" s="40"/>
      <c r="H48" s="40"/>
      <c r="I48" s="40"/>
      <c r="J48" s="40"/>
      <c r="K48" s="40"/>
      <c r="L48" s="40"/>
      <c r="M48" s="53" t="s">
        <v>10</v>
      </c>
      <c r="N48" s="53"/>
      <c r="O48" s="4">
        <f>SUMIF(G:G,5%,L:L)</f>
        <v>0</v>
      </c>
    </row>
    <row r="49" spans="1:15" s="24" customFormat="1" ht="30" customHeight="1" x14ac:dyDescent="0.2">
      <c r="A49" s="35" t="s">
        <v>41</v>
      </c>
      <c r="B49" s="36"/>
      <c r="C49" s="36"/>
      <c r="D49" s="36"/>
      <c r="E49" s="36"/>
      <c r="F49" s="36"/>
      <c r="G49" s="36"/>
      <c r="H49" s="36"/>
      <c r="I49" s="36"/>
      <c r="J49" s="36"/>
      <c r="K49" s="36"/>
      <c r="L49" s="37"/>
      <c r="M49" s="53" t="s">
        <v>11</v>
      </c>
      <c r="N49" s="53"/>
      <c r="O49" s="4">
        <f>SUMIF(G:G,19%,L:L)</f>
        <v>0</v>
      </c>
    </row>
    <row r="50" spans="1:15" s="24" customFormat="1" ht="30" customHeight="1" x14ac:dyDescent="0.2">
      <c r="A50" s="38"/>
      <c r="B50" s="38"/>
      <c r="C50" s="38"/>
      <c r="D50" s="38"/>
      <c r="E50" s="38"/>
      <c r="F50" s="38"/>
      <c r="G50" s="38"/>
      <c r="H50" s="38"/>
      <c r="I50" s="38"/>
      <c r="J50" s="38"/>
      <c r="K50" s="38"/>
      <c r="L50" s="38"/>
      <c r="M50" s="54" t="s">
        <v>7</v>
      </c>
      <c r="N50" s="55"/>
      <c r="O50" s="5">
        <f>SUM(O47:O49)</f>
        <v>0</v>
      </c>
    </row>
    <row r="51" spans="1:15" s="24" customFormat="1" ht="30" customHeight="1" x14ac:dyDescent="0.2">
      <c r="A51" s="38"/>
      <c r="B51" s="38"/>
      <c r="C51" s="38"/>
      <c r="D51" s="38"/>
      <c r="E51" s="38"/>
      <c r="F51" s="38"/>
      <c r="G51" s="38"/>
      <c r="H51" s="38"/>
      <c r="I51" s="38"/>
      <c r="J51" s="38"/>
      <c r="K51" s="38"/>
      <c r="L51" s="38"/>
      <c r="M51" s="56" t="s">
        <v>12</v>
      </c>
      <c r="N51" s="57"/>
      <c r="O51" s="6">
        <f>ROUND(O48*5%,0)</f>
        <v>0</v>
      </c>
    </row>
    <row r="52" spans="1:15" s="24" customFormat="1" ht="30" customHeight="1" x14ac:dyDescent="0.2">
      <c r="A52" s="38"/>
      <c r="B52" s="38"/>
      <c r="C52" s="38"/>
      <c r="D52" s="38"/>
      <c r="E52" s="38"/>
      <c r="F52" s="38"/>
      <c r="G52" s="38"/>
      <c r="H52" s="38"/>
      <c r="I52" s="38"/>
      <c r="J52" s="38"/>
      <c r="K52" s="38"/>
      <c r="L52" s="38"/>
      <c r="M52" s="56" t="s">
        <v>13</v>
      </c>
      <c r="N52" s="57"/>
      <c r="O52" s="4">
        <f>ROUND(O49*19%,0)</f>
        <v>0</v>
      </c>
    </row>
    <row r="53" spans="1:15" s="24" customFormat="1" ht="30" customHeight="1" x14ac:dyDescent="0.2">
      <c r="A53" s="38"/>
      <c r="B53" s="38"/>
      <c r="C53" s="38"/>
      <c r="D53" s="38"/>
      <c r="E53" s="38"/>
      <c r="F53" s="38"/>
      <c r="G53" s="38"/>
      <c r="H53" s="38"/>
      <c r="I53" s="38"/>
      <c r="J53" s="38"/>
      <c r="K53" s="38"/>
      <c r="L53" s="38"/>
      <c r="M53" s="54" t="s">
        <v>14</v>
      </c>
      <c r="N53" s="55"/>
      <c r="O53" s="5">
        <f>SUM(O51:O52)</f>
        <v>0</v>
      </c>
    </row>
    <row r="54" spans="1:15" s="24" customFormat="1" ht="30" customHeight="1" x14ac:dyDescent="0.2">
      <c r="A54" s="38"/>
      <c r="B54" s="38"/>
      <c r="C54" s="38"/>
      <c r="D54" s="38"/>
      <c r="E54" s="38"/>
      <c r="F54" s="38"/>
      <c r="G54" s="38"/>
      <c r="H54" s="38"/>
      <c r="I54" s="38"/>
      <c r="J54" s="38"/>
      <c r="K54" s="38"/>
      <c r="L54" s="38"/>
      <c r="M54" s="68" t="s">
        <v>33</v>
      </c>
      <c r="N54" s="69"/>
      <c r="O54" s="4">
        <f>SUMIF(I:I,8%,N:N)</f>
        <v>0</v>
      </c>
    </row>
    <row r="55" spans="1:15" s="24" customFormat="1" ht="37.5" customHeight="1" x14ac:dyDescent="0.2">
      <c r="A55" s="38"/>
      <c r="B55" s="38"/>
      <c r="C55" s="38"/>
      <c r="D55" s="38"/>
      <c r="E55" s="38"/>
      <c r="F55" s="38"/>
      <c r="G55" s="38"/>
      <c r="H55" s="38"/>
      <c r="I55" s="38"/>
      <c r="J55" s="38"/>
      <c r="K55" s="38"/>
      <c r="L55" s="38"/>
      <c r="M55" s="66" t="s">
        <v>32</v>
      </c>
      <c r="N55" s="67"/>
      <c r="O55" s="5">
        <f>SUM(O54)</f>
        <v>0</v>
      </c>
    </row>
    <row r="56" spans="1:15" s="24" customFormat="1" ht="44.25" customHeight="1" x14ac:dyDescent="0.2">
      <c r="A56" s="38"/>
      <c r="B56" s="38"/>
      <c r="C56" s="38"/>
      <c r="D56" s="38"/>
      <c r="E56" s="38"/>
      <c r="F56" s="38"/>
      <c r="G56" s="38"/>
      <c r="H56" s="38"/>
      <c r="I56" s="38"/>
      <c r="J56" s="38"/>
      <c r="K56" s="38"/>
      <c r="L56" s="38"/>
      <c r="M56" s="66" t="s">
        <v>15</v>
      </c>
      <c r="N56" s="67"/>
      <c r="O56" s="5">
        <f>+O50+O53+O55</f>
        <v>0</v>
      </c>
    </row>
    <row r="59" spans="1:15" x14ac:dyDescent="0.25">
      <c r="B59" s="29"/>
      <c r="C59" s="29"/>
    </row>
    <row r="60" spans="1:15" x14ac:dyDescent="0.25">
      <c r="B60" s="51"/>
      <c r="C60" s="51"/>
    </row>
    <row r="61" spans="1:15" ht="15.75" thickBot="1" x14ac:dyDescent="0.3">
      <c r="B61" s="52"/>
      <c r="C61" s="52"/>
    </row>
    <row r="62" spans="1:15" x14ac:dyDescent="0.25">
      <c r="B62" s="42" t="s">
        <v>20</v>
      </c>
      <c r="C62" s="42"/>
    </row>
    <row r="64" spans="1:15" x14ac:dyDescent="0.25">
      <c r="A64" s="25" t="s">
        <v>42</v>
      </c>
    </row>
  </sheetData>
  <sheetProtection algorithmName="SHA-512" hashValue="IJ/5Qc4s1fs2pc75VaA+7g98Y7XxYAH02rzaHtIlSHPmcUFgzTMkCeblClUMsNsxzkct73/1Bm3wqa2Xjynm5g==" saltValue="d8AzMigfAryZFDkQl5I/Lg==" spinCount="100000" sheet="1" selectLockedCells="1"/>
  <mergeCells count="28">
    <mergeCell ref="M53:N53"/>
    <mergeCell ref="M56:N56"/>
    <mergeCell ref="M54:N54"/>
    <mergeCell ref="M55:N55"/>
    <mergeCell ref="N2:O2"/>
    <mergeCell ref="N3:O3"/>
    <mergeCell ref="N4:O4"/>
    <mergeCell ref="N5:O5"/>
    <mergeCell ref="A2:A5"/>
    <mergeCell ref="D12:G12"/>
    <mergeCell ref="A12:B16"/>
    <mergeCell ref="B2:M2"/>
    <mergeCell ref="B3:M3"/>
    <mergeCell ref="B4:M5"/>
    <mergeCell ref="A49:L56"/>
    <mergeCell ref="A48:L48"/>
    <mergeCell ref="A10:B10"/>
    <mergeCell ref="B62:C62"/>
    <mergeCell ref="D14:G14"/>
    <mergeCell ref="D16:G16"/>
    <mergeCell ref="F10:G10"/>
    <mergeCell ref="L10:N10"/>
    <mergeCell ref="B60:C61"/>
    <mergeCell ref="M48:N48"/>
    <mergeCell ref="M49:N49"/>
    <mergeCell ref="M50:N50"/>
    <mergeCell ref="M51:N51"/>
    <mergeCell ref="M52:N52"/>
  </mergeCells>
  <dataValidations count="1">
    <dataValidation type="whole" allowBlank="1" showInputMessage="1" showErrorMessage="1" sqref="F20:F47"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G20:G47</xm:sqref>
        </x14:dataValidation>
        <x14:dataValidation type="list" allowBlank="1" showInputMessage="1" showErrorMessage="1" xr:uid="{00000000-0002-0000-0000-000002000000}">
          <x14:formula1>
            <xm:f>Hoja2!$F$7:$F$8</xm:f>
          </x14:formula1>
          <xm:sqref>I20:I47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2022-10-04T21:55:35Z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