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DRESFELIPESARMIENT\Documents\SOPORTES\SOPORTES F-CD-282\Publicación\"/>
    </mc:Choice>
  </mc:AlternateContent>
  <bookViews>
    <workbookView xWindow="0" yWindow="0" windowWidth="11400" windowHeight="5772"/>
  </bookViews>
  <sheets>
    <sheet name="Hoja1" sheetId="1" r:id="rId1"/>
    <sheet name="Hoja2" sheetId="2" state="hidden" r:id="rId2"/>
  </sheets>
  <definedNames>
    <definedName name="_xlnm.Print_Area" localSheetId="0">Hoja1!$A$1:$O$48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1" i="1" l="1"/>
  <c r="L22" i="1"/>
  <c r="N22" i="1" s="1"/>
  <c r="L23" i="1"/>
  <c r="N23" i="1" s="1"/>
  <c r="L24" i="1"/>
  <c r="M24" i="1" s="1"/>
  <c r="L25" i="1"/>
  <c r="M25" i="1" s="1"/>
  <c r="L26" i="1"/>
  <c r="N26" i="1" s="1"/>
  <c r="L27" i="1"/>
  <c r="N27" i="1" s="1"/>
  <c r="L28" i="1"/>
  <c r="M28" i="1" s="1"/>
  <c r="K22" i="1"/>
  <c r="K23" i="1"/>
  <c r="K24" i="1"/>
  <c r="K25" i="1"/>
  <c r="K26" i="1"/>
  <c r="K27" i="1"/>
  <c r="K28" i="1"/>
  <c r="J21" i="1"/>
  <c r="J22" i="1"/>
  <c r="J23" i="1"/>
  <c r="J24" i="1"/>
  <c r="J25" i="1"/>
  <c r="J26" i="1"/>
  <c r="J27" i="1"/>
  <c r="J28" i="1"/>
  <c r="H21" i="1"/>
  <c r="K21" i="1" s="1"/>
  <c r="H22" i="1"/>
  <c r="H23" i="1"/>
  <c r="H24" i="1"/>
  <c r="H25" i="1"/>
  <c r="H26" i="1"/>
  <c r="H27" i="1"/>
  <c r="H28" i="1"/>
  <c r="M23" i="1" l="1"/>
  <c r="M26" i="1"/>
  <c r="O26" i="1" s="1"/>
  <c r="M22" i="1"/>
  <c r="O22" i="1" s="1"/>
  <c r="N25" i="1"/>
  <c r="O25" i="1" s="1"/>
  <c r="O28" i="1"/>
  <c r="N28" i="1"/>
  <c r="N24" i="1"/>
  <c r="O24" i="1" s="1"/>
  <c r="O23" i="1"/>
  <c r="M27" i="1"/>
  <c r="O27" i="1" s="1"/>
  <c r="M21" i="1"/>
  <c r="N21" i="1"/>
  <c r="H20" i="1"/>
  <c r="L29" i="1"/>
  <c r="N29" i="1" s="1"/>
  <c r="J29" i="1"/>
  <c r="H29" i="1"/>
  <c r="K29" i="1" s="1"/>
  <c r="O21" i="1" l="1"/>
  <c r="M29" i="1"/>
  <c r="O29" i="1" s="1"/>
  <c r="H30" i="1"/>
  <c r="J30" i="1"/>
  <c r="L30" i="1"/>
  <c r="N30" i="1" s="1"/>
  <c r="J20" i="1"/>
  <c r="L20" i="1"/>
  <c r="M20" i="1" s="1"/>
  <c r="O32" i="1"/>
  <c r="O35" i="1" s="1"/>
  <c r="M30" i="1" l="1"/>
  <c r="O30" i="1" s="1"/>
  <c r="K30" i="1"/>
  <c r="N20" i="1"/>
  <c r="O20" i="1" s="1"/>
  <c r="K20" i="1"/>
  <c r="O38" i="1"/>
  <c r="O31" i="1"/>
  <c r="O39" i="1" l="1"/>
  <c r="O33" i="1" l="1"/>
  <c r="O36" i="1" l="1"/>
  <c r="O37" i="1" s="1"/>
  <c r="O34" i="1"/>
  <c r="O4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<sst xmlns="http://schemas.openxmlformats.org/spreadsheetml/2006/main" count="67" uniqueCount="56">
  <si>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</si>
  <si>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</si>
  <si>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</si>
  <si>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</si>
  <si>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</si>
  <si>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</si>
  <si>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</si>
  <si>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</si>
  <si>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</si>
  <si>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</si>
  <si>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</si>
  <si>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</si>
  <si>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</si>
  <si>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</si>
  <si>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</si>
  <si>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</si>
  <si>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</si>
  <si>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</si>
  <si>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</si>
  <si>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</si>
  <si>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</si>
  <si>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</si>
  <si>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</si>
  <si>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</si>
  <si>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</si>
  <si>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</si>
  <si>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</si>
  <si>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</si>
  <si>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</si>
  <si>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</si>
  <si>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</si>
  <si>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</si>
  <si>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</si>
  <si>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</si>
  <si>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</si>
  <si>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</si>
  <si>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</si>
  <si>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</si>
  <si>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</si>
  <si>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</si>
  <si>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</si>
  <si>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</si>
  <si>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</si>
  <si>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</si>
  <si>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</si>
  <si>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t>Aceite 2 Tiempos para guadañadoras, Cortasetos, bomba de espalda con motor: Diseñados Para Motores 2 Tiempos De Alta revolución Refrigerados Por Aire, de composición sintética; Certificado JASO FD; Excelente Lubricidad, Reduce Las Temperaturas Extendiendo La Vida útil Del Motor. Mezcla 40: 1 Color Rojo. presentación 1/4 de galón US (0,946L).</t>
  </si>
  <si>
    <t>Aceite 2 Tiempos para Motosierra: Lubricante de composición sintética diseñados con clasificación Jaso FD, Para Motores 2 Tiempos De Alta revolución Refrigerados Por Aire; Certificado Fd; Excelente Lubricidad, Reduce Las Temperaturas Extendiendo La Vida útil Del Motor. Mezcla 50: 1 Color Azul. presentación por ¼ de galón US (0,946L).</t>
  </si>
  <si>
    <t>Aceite para motores Diesel 15 w 40: Densidad a 15,6 °C,g/ml, ASTM D4052 (0,88),Punto de inflamación, °C, ASTM D92 (228), Viscosidad cinemática @ 100 C, mm2/s, ASTM D445 (14,4),Viscosidad cinemática @ 40 C, mm2/s, ASTM D445 (106) ,Punto de fluidez, °C, ASTM D97 (-30),numero de base total, mgKOH/g, ASTM D2896 (11.9),índice de viscosidad, ASTM D2270 (140). Presentación por Galón US (3,78 L).</t>
  </si>
  <si>
    <t>Aceite para motores a gasolina 20w 50: Densidad a 15°C g/ml,
ASTM D4052 (0,8928), Punto de inflamación copa abierta
Cleveland, °C, ASTM D92 (240), Viscosidad a alta temperatura y
alto cizallamiento @ 150 C 1*10 (6) seg(-1), mPa.s, ASTM
D4683 (4,7),Viscosidad cinemática @ 100 C, mm2/s, ASTM
D445 (19), Viscosidad cinemática @ 40 C mm2/s,ASTM D445
(174),Punto de fluidez, °C, ASTM D97 (-27),índice de viscosidad,
ASTM D2270 (124). Presentación por ¼ de galón US (0,946L).</t>
  </si>
  <si>
    <t>Aceite multiusos lubricante ideal para la limpieza de objetos
metálicos, maquinaria (equipos de fumigación), bisagras y
herramientas de jardinería. Presentación Frasco de 90 ml.</t>
  </si>
  <si>
    <t>Grasa de Litio EP: Diseñada a partir de jabones de litio y aditivos
de extrema presión, para rodamientos de motores eléctricos,
rodamientos de molinos de trabajo pesado, Guadañadoras.
Grado NLGI 2; Tipo de Jabón Litio; Color Uva Penetración a 60
golpes (1/10 mm) 275; Punto de Goteo ºC 200; Separación de
Aceite (% p/p) 1.23 Textura Suave. Presentación por cuñete de
16 kg.</t>
  </si>
  <si>
    <t>Grasa de Litio EP: Diseñada a partir de jabones de litio y aditivos
de extrema presión, para rodamientos de motores eléctricos,
rodamientos de molinos de trabajo pesado, Guadañadoras.
Grado NLGI 2; Tipo de Jabón Litio; Color Uva Penetración a 60
golpes (1/10 mm) 275;Punto de Goteo ºC 200; Separación de
Aceite (% p/p) 1.23 Textura Suave. Presentación por caja de 370
gramos.</t>
  </si>
  <si>
    <t>Grasa rodamientos: apta para trabajar a altas temperaturas de
operación. Aplicación en lubricación de Rodillos, cadenas y
bandas transportadoras. Grado NLGI 3; Tipo de Jabón Sodio
Color Verde Oscuro; Penetración a 60 golpes (1/10 mm)
230;Punto de Goteo, ºC 175;Separacion de Aceite (% p/p)
1.15;Fibra Larga; Textura Fibrosa. Presentación por caneca de
2.230 gramos.</t>
  </si>
  <si>
    <t>Aceite 15 w 40 PLUS -50 II TY 26673 CK -4/SN, Para motores
premiun. Indicado para tractor Jhon Deere 5310. Viscosidad @
40ºc: 128 cST; Viscosidad @ 100ºc: 15,6 cST; Indice de
viscosidad: 127; Indice de viscosidad HTHS: 150 ºC 4,3 cP;
Punto de Fluidez: -36ºc; Punto de encendido: º C225, Numero de
base total (TBN): 10.5; Cenizas Sulfatadas: 1,0. Presentación
por Caneca de 5 galones.</t>
  </si>
  <si>
    <t>Aceite hidraulico – HY-gard para tractor john deere 5310:
viscosidad SAE: 80W-90; Viscosidad a 40°C: 154 Cst;
Viscosidad a 100 °C: 15,8 Cst; indice de viscosidad:85;Punto de
inflamacion: 166°C;Punto de escurrimiento: -27°C;densidad
g/cm3: 0,900.</t>
  </si>
  <si>
    <t>Lubricante Hidráulico ISO 68 SAE 20 para equipo de ordeno:
aceite para motores totalmente sintetico; Densidad a 15,6 °C
g/ml, ASTM D4052 (0,859),Viscosidad cinematica @ 100 C,
mm2/s, ASTM D445 (10,4),Punto de inflamación, copa abierta
Cleveland, °C, ASTM D92 (232),Viscosidad cinematica @ 40 C,
mm2/s, ASTM D445 (66),Punto de fluidez, °C, ASTM D97 (-42).
Presentación por Galón US (3,784 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</si>
</sst>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3" fontId="1" fillId="2" borderId="0" xfId="0" applyNumberFormat="1" applyFont="1" applyFill="1" applyProtection="1">
      <protection hidden="1"/>
    </xf>
    <xf numFmtId="0" fontId="1" fillId="2" borderId="0" xfId="0" applyFont="1" applyFill="1" applyProtection="1">
      <protection locked="0"/>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9"/>
  <sheetViews>
    <sheetView tabSelected="1" zoomScale="70" zoomScaleNormal="70" zoomScaleSheetLayoutView="70" zoomScalePageLayoutView="55" workbookViewId="0">
      <selection activeCell="G20" sqref="G20"/>
    </sheetView>
  </sheetViews>
  <sheetFormatPr baseColWidth="10" defaultColWidth="11.44140625" defaultRowHeight="14.4" x14ac:dyDescent="0.3"/>
  <cols>
    <col min="1" max="1" width="13.33203125" style="8" customWidth="1"/>
    <col min="2" max="2" width="56.5546875" style="8" customWidth="1"/>
    <col min="3" max="3" width="21" style="8" customWidth="1"/>
    <col min="4" max="4" width="16.109375" style="8" customWidth="1"/>
    <col min="5" max="5" width="17" style="8" customWidth="1"/>
    <col min="6" max="6" width="13.5546875" style="8" customWidth="1"/>
    <col min="7" max="7" width="12.88671875" style="8" customWidth="1"/>
    <col min="8" max="8" width="15" style="8" customWidth="1"/>
    <col min="9" max="9" width="20.33203125" style="8" customWidth="1"/>
    <col min="10" max="10" width="15" style="8" customWidth="1"/>
    <col min="11" max="11" width="17.88671875" style="10" customWidth="1"/>
    <col min="12" max="13" width="16.6640625" style="10" customWidth="1"/>
    <col min="14" max="14" width="14.6640625" style="10" customWidth="1"/>
    <col min="15" max="15" width="18.6640625" style="10" customWidth="1"/>
    <col min="16" max="16384" width="11.44140625" style="10"/>
  </cols>
  <sheetData>
    <row r="1" spans="1:15" x14ac:dyDescent="0.3">
      <c r="F1" s="9"/>
    </row>
    <row r="2" spans="1:15" ht="15.75" customHeight="1" x14ac:dyDescent="0.3">
      <c r="A2" s="62"/>
      <c r="B2" s="69" t="s">
        <v>0</v>
      </c>
      <c r="C2" s="69"/>
      <c r="D2" s="69"/>
      <c r="E2" s="69"/>
      <c r="F2" s="69"/>
      <c r="G2" s="69"/>
      <c r="H2" s="69"/>
      <c r="I2" s="69"/>
      <c r="J2" s="69"/>
      <c r="K2" s="69"/>
      <c r="L2" s="69"/>
      <c r="M2" s="69"/>
      <c r="N2" s="74" t="s">
        <v>37</v>
      </c>
      <c r="O2" s="74"/>
    </row>
    <row r="3" spans="1:15" ht="15.75" customHeight="1" x14ac:dyDescent="0.3">
      <c r="A3" s="62"/>
      <c r="B3" s="69" t="s">
        <v>1</v>
      </c>
      <c r="C3" s="69"/>
      <c r="D3" s="69"/>
      <c r="E3" s="69"/>
      <c r="F3" s="69"/>
      <c r="G3" s="69"/>
      <c r="H3" s="69"/>
      <c r="I3" s="69"/>
      <c r="J3" s="69"/>
      <c r="K3" s="69"/>
      <c r="L3" s="69"/>
      <c r="M3" s="69"/>
      <c r="N3" s="74" t="s">
        <v>40</v>
      </c>
      <c r="O3" s="74"/>
    </row>
    <row r="4" spans="1:15" ht="16.5" customHeight="1" x14ac:dyDescent="0.3">
      <c r="A4" s="62"/>
      <c r="B4" s="69" t="s">
        <v>36</v>
      </c>
      <c r="C4" s="69"/>
      <c r="D4" s="69"/>
      <c r="E4" s="69"/>
      <c r="F4" s="69"/>
      <c r="G4" s="69"/>
      <c r="H4" s="69"/>
      <c r="I4" s="69"/>
      <c r="J4" s="69"/>
      <c r="K4" s="69"/>
      <c r="L4" s="69"/>
      <c r="M4" s="69"/>
      <c r="N4" s="74" t="s">
        <v>41</v>
      </c>
      <c r="O4" s="74"/>
    </row>
    <row r="5" spans="1:15" ht="15" customHeight="1" x14ac:dyDescent="0.3">
      <c r="A5" s="62"/>
      <c r="B5" s="69"/>
      <c r="C5" s="69"/>
      <c r="D5" s="69"/>
      <c r="E5" s="69"/>
      <c r="F5" s="69"/>
      <c r="G5" s="69"/>
      <c r="H5" s="69"/>
      <c r="I5" s="69"/>
      <c r="J5" s="69"/>
      <c r="K5" s="69"/>
      <c r="L5" s="69"/>
      <c r="M5" s="69"/>
      <c r="N5" s="74" t="s">
        <v>38</v>
      </c>
      <c r="O5" s="74"/>
    </row>
    <row r="7" spans="1:15" x14ac:dyDescent="0.3">
      <c r="A7" s="11" t="s">
        <v>39</v>
      </c>
    </row>
    <row r="8" spans="1:15" x14ac:dyDescent="0.3">
      <c r="A8" s="11"/>
    </row>
    <row r="9" spans="1:15" x14ac:dyDescent="0.3">
      <c r="A9" s="12" t="s">
        <v>29</v>
      </c>
    </row>
    <row r="10" spans="1:15" ht="25.5" customHeight="1" x14ac:dyDescent="0.3">
      <c r="A10" s="43" t="s">
        <v>28</v>
      </c>
      <c r="B10" s="43"/>
      <c r="C10" s="13"/>
      <c r="E10" s="14" t="s">
        <v>21</v>
      </c>
      <c r="F10" s="48"/>
      <c r="G10" s="49"/>
      <c r="K10" s="15" t="s">
        <v>16</v>
      </c>
      <c r="L10" s="50"/>
      <c r="M10" s="51"/>
      <c r="N10" s="52"/>
    </row>
    <row r="11" spans="1:15" ht="15" thickBot="1" x14ac:dyDescent="0.35">
      <c r="A11" s="13"/>
      <c r="B11" s="13"/>
      <c r="C11" s="13"/>
      <c r="E11" s="16"/>
      <c r="F11" s="16"/>
      <c r="G11" s="16"/>
      <c r="K11" s="17"/>
      <c r="L11" s="18"/>
      <c r="M11" s="18"/>
      <c r="N11" s="18"/>
    </row>
    <row r="12" spans="1:15" ht="30.75" customHeight="1" thickBot="1" x14ac:dyDescent="0.35">
      <c r="A12" s="63" t="s">
        <v>26</v>
      </c>
      <c r="B12" s="64"/>
      <c r="C12" s="19"/>
      <c r="D12" s="45" t="s">
        <v>17</v>
      </c>
      <c r="E12" s="46"/>
      <c r="F12" s="46"/>
      <c r="G12" s="47"/>
      <c r="H12" s="7"/>
      <c r="I12" s="29"/>
      <c r="J12" s="29"/>
      <c r="K12" s="17"/>
    </row>
    <row r="13" spans="1:15" ht="15" thickBot="1" x14ac:dyDescent="0.35">
      <c r="A13" s="65"/>
      <c r="B13" s="66"/>
      <c r="C13" s="19"/>
      <c r="D13" s="20"/>
      <c r="E13" s="16"/>
      <c r="F13" s="16"/>
      <c r="G13" s="16"/>
      <c r="K13" s="17"/>
    </row>
    <row r="14" spans="1:15" ht="30" customHeight="1" thickBot="1" x14ac:dyDescent="0.35">
      <c r="A14" s="65"/>
      <c r="B14" s="66"/>
      <c r="C14" s="19"/>
      <c r="D14" s="45" t="s">
        <v>18</v>
      </c>
      <c r="E14" s="46"/>
      <c r="F14" s="46"/>
      <c r="G14" s="47"/>
      <c r="H14" s="7"/>
      <c r="I14" s="29"/>
      <c r="J14" s="29"/>
      <c r="K14" s="17"/>
    </row>
    <row r="15" spans="1:15" ht="18.75" customHeight="1" thickBot="1" x14ac:dyDescent="0.35">
      <c r="A15" s="65"/>
      <c r="B15" s="66"/>
      <c r="C15" s="19"/>
      <c r="E15" s="16"/>
      <c r="F15" s="16"/>
      <c r="G15" s="16"/>
      <c r="K15" s="17"/>
    </row>
    <row r="16" spans="1:15" ht="24" customHeight="1" thickBot="1" x14ac:dyDescent="0.35">
      <c r="A16" s="67"/>
      <c r="B16" s="68"/>
      <c r="C16" s="19"/>
      <c r="D16" s="45" t="s">
        <v>22</v>
      </c>
      <c r="E16" s="46"/>
      <c r="F16" s="46"/>
      <c r="G16" s="47"/>
      <c r="H16" s="7"/>
      <c r="I16" s="29"/>
      <c r="J16" s="29"/>
      <c r="K16" s="17"/>
      <c r="L16" s="18"/>
      <c r="M16" s="18"/>
      <c r="N16" s="18"/>
    </row>
    <row r="17" spans="1:15" x14ac:dyDescent="0.3">
      <c r="A17" s="13"/>
      <c r="B17" s="13"/>
      <c r="C17" s="13"/>
      <c r="E17" s="16"/>
      <c r="F17" s="16"/>
      <c r="G17" s="16"/>
      <c r="K17" s="17"/>
      <c r="L17" s="18"/>
      <c r="M17" s="18"/>
      <c r="N17" s="18"/>
    </row>
    <row r="19" spans="1:15" s="23" customFormat="1" ht="111.75" customHeight="1" x14ac:dyDescent="0.3">
      <c r="A19" s="21" t="s">
        <v>27</v>
      </c>
      <c r="B19" s="21" t="s">
        <v>2</v>
      </c>
      <c r="C19" s="21" t="s">
        <v>19</v>
      </c>
      <c r="D19" s="21" t="s">
        <v>3</v>
      </c>
      <c r="E19" s="21" t="s">
        <v>23</v>
      </c>
      <c r="F19" s="22" t="s">
        <v>4</v>
      </c>
      <c r="G19" s="22" t="s">
        <v>25</v>
      </c>
      <c r="H19" s="22" t="s">
        <v>5</v>
      </c>
      <c r="I19" s="22" t="s">
        <v>31</v>
      </c>
      <c r="J19" s="22" t="s">
        <v>34</v>
      </c>
      <c r="K19" s="22" t="s">
        <v>6</v>
      </c>
      <c r="L19" s="22" t="s">
        <v>7</v>
      </c>
      <c r="M19" s="22" t="s">
        <v>8</v>
      </c>
      <c r="N19" s="22" t="s">
        <v>30</v>
      </c>
      <c r="O19" s="22" t="s">
        <v>9</v>
      </c>
    </row>
    <row r="20" spans="1:15" s="23" customFormat="1" ht="95.4" customHeight="1" x14ac:dyDescent="0.3">
      <c r="A20" s="31">
        <v>1</v>
      </c>
      <c r="B20" s="24" t="s">
        <v>45</v>
      </c>
      <c r="C20" s="32"/>
      <c r="D20" s="25">
        <v>45</v>
      </c>
      <c r="E20" s="33" t="s">
        <v>44</v>
      </c>
      <c r="F20" s="34"/>
      <c r="G20" s="28">
        <v>0</v>
      </c>
      <c r="H20" s="1">
        <f>+ROUND(F20*G20,0)</f>
        <v>0</v>
      </c>
      <c r="I20" s="28">
        <v>0</v>
      </c>
      <c r="J20" s="1">
        <f t="shared" ref="J20:J28" si="0">ROUND(F20*I20,0)</f>
        <v>0</v>
      </c>
      <c r="K20" s="1">
        <f t="shared" ref="K20:K28" si="1">ROUND(F20+H20+J20,0)</f>
        <v>0</v>
      </c>
      <c r="L20" s="1">
        <f t="shared" ref="L20:L28" si="2">ROUND(F20*D20,0)</f>
        <v>0</v>
      </c>
      <c r="M20" s="1">
        <f t="shared" ref="M20:M28" si="3">ROUND(L20*G20,0)</f>
        <v>0</v>
      </c>
      <c r="N20" s="1">
        <f t="shared" ref="N20:N28" si="4">ROUND(L20*I20,0)</f>
        <v>0</v>
      </c>
      <c r="O20" s="2">
        <f t="shared" ref="O20:O28" si="5">ROUND(L20+N20+M20,0)</f>
        <v>0</v>
      </c>
    </row>
    <row r="21" spans="1:15" s="23" customFormat="1" ht="98.4" customHeight="1" x14ac:dyDescent="0.3">
      <c r="A21" s="31">
        <v>2</v>
      </c>
      <c r="B21" s="24" t="s">
        <v>46</v>
      </c>
      <c r="C21" s="32"/>
      <c r="D21" s="25">
        <v>4</v>
      </c>
      <c r="E21" s="33" t="s">
        <v>44</v>
      </c>
      <c r="F21" s="34"/>
      <c r="G21" s="28">
        <v>0</v>
      </c>
      <c r="H21" s="1">
        <f t="shared" ref="H21:H28" si="6">+ROUND(F21*G21,0)</f>
        <v>0</v>
      </c>
      <c r="I21" s="28">
        <v>0</v>
      </c>
      <c r="J21" s="1">
        <f t="shared" si="0"/>
        <v>0</v>
      </c>
      <c r="K21" s="1">
        <f t="shared" si="1"/>
        <v>0</v>
      </c>
      <c r="L21" s="1">
        <f t="shared" si="2"/>
        <v>0</v>
      </c>
      <c r="M21" s="1">
        <f t="shared" si="3"/>
        <v>0</v>
      </c>
      <c r="N21" s="1">
        <f t="shared" si="4"/>
        <v>0</v>
      </c>
      <c r="O21" s="2">
        <f t="shared" si="5"/>
        <v>0</v>
      </c>
    </row>
    <row r="22" spans="1:15" s="23" customFormat="1" ht="114.6" customHeight="1" x14ac:dyDescent="0.3">
      <c r="A22" s="31">
        <v>3</v>
      </c>
      <c r="B22" s="24" t="s">
        <v>47</v>
      </c>
      <c r="C22" s="32"/>
      <c r="D22" s="25">
        <v>4</v>
      </c>
      <c r="E22" s="33" t="s">
        <v>44</v>
      </c>
      <c r="F22" s="34"/>
      <c r="G22" s="28">
        <v>0</v>
      </c>
      <c r="H22" s="1">
        <f t="shared" si="6"/>
        <v>0</v>
      </c>
      <c r="I22" s="28">
        <v>0</v>
      </c>
      <c r="J22" s="1">
        <f t="shared" si="0"/>
        <v>0</v>
      </c>
      <c r="K22" s="1">
        <f t="shared" si="1"/>
        <v>0</v>
      </c>
      <c r="L22" s="1">
        <f t="shared" si="2"/>
        <v>0</v>
      </c>
      <c r="M22" s="1">
        <f t="shared" si="3"/>
        <v>0</v>
      </c>
      <c r="N22" s="1">
        <f t="shared" si="4"/>
        <v>0</v>
      </c>
      <c r="O22" s="2">
        <f t="shared" si="5"/>
        <v>0</v>
      </c>
    </row>
    <row r="23" spans="1:15" s="23" customFormat="1" ht="134.4" customHeight="1" x14ac:dyDescent="0.3">
      <c r="A23" s="31">
        <v>4</v>
      </c>
      <c r="B23" s="24" t="s">
        <v>48</v>
      </c>
      <c r="C23" s="32"/>
      <c r="D23" s="25">
        <v>5</v>
      </c>
      <c r="E23" s="33" t="s">
        <v>44</v>
      </c>
      <c r="F23" s="34"/>
      <c r="G23" s="28">
        <v>0</v>
      </c>
      <c r="H23" s="1">
        <f t="shared" si="6"/>
        <v>0</v>
      </c>
      <c r="I23" s="28">
        <v>0</v>
      </c>
      <c r="J23" s="1">
        <f t="shared" si="0"/>
        <v>0</v>
      </c>
      <c r="K23" s="1">
        <f t="shared" si="1"/>
        <v>0</v>
      </c>
      <c r="L23" s="1">
        <f t="shared" si="2"/>
        <v>0</v>
      </c>
      <c r="M23" s="1">
        <f t="shared" si="3"/>
        <v>0</v>
      </c>
      <c r="N23" s="1">
        <f t="shared" si="4"/>
        <v>0</v>
      </c>
      <c r="O23" s="2">
        <f t="shared" si="5"/>
        <v>0</v>
      </c>
    </row>
    <row r="24" spans="1:15" s="23" customFormat="1" ht="58.2" customHeight="1" x14ac:dyDescent="0.3">
      <c r="A24" s="31">
        <v>5</v>
      </c>
      <c r="B24" s="24" t="s">
        <v>49</v>
      </c>
      <c r="C24" s="32"/>
      <c r="D24" s="25">
        <v>12</v>
      </c>
      <c r="E24" s="33" t="s">
        <v>44</v>
      </c>
      <c r="F24" s="34"/>
      <c r="G24" s="28">
        <v>0</v>
      </c>
      <c r="H24" s="1">
        <f t="shared" si="6"/>
        <v>0</v>
      </c>
      <c r="I24" s="28">
        <v>0</v>
      </c>
      <c r="J24" s="1">
        <f t="shared" si="0"/>
        <v>0</v>
      </c>
      <c r="K24" s="1">
        <f t="shared" si="1"/>
        <v>0</v>
      </c>
      <c r="L24" s="1">
        <f t="shared" si="2"/>
        <v>0</v>
      </c>
      <c r="M24" s="1">
        <f t="shared" si="3"/>
        <v>0</v>
      </c>
      <c r="N24" s="1">
        <f t="shared" si="4"/>
        <v>0</v>
      </c>
      <c r="O24" s="2">
        <f t="shared" si="5"/>
        <v>0</v>
      </c>
    </row>
    <row r="25" spans="1:15" s="23" customFormat="1" ht="111" customHeight="1" x14ac:dyDescent="0.3">
      <c r="A25" s="31">
        <v>6</v>
      </c>
      <c r="B25" s="24" t="s">
        <v>50</v>
      </c>
      <c r="C25" s="32"/>
      <c r="D25" s="25">
        <v>1</v>
      </c>
      <c r="E25" s="33" t="s">
        <v>44</v>
      </c>
      <c r="F25" s="34"/>
      <c r="G25" s="28">
        <v>0</v>
      </c>
      <c r="H25" s="1">
        <f t="shared" si="6"/>
        <v>0</v>
      </c>
      <c r="I25" s="28">
        <v>0</v>
      </c>
      <c r="J25" s="1">
        <f t="shared" si="0"/>
        <v>0</v>
      </c>
      <c r="K25" s="1">
        <f t="shared" si="1"/>
        <v>0</v>
      </c>
      <c r="L25" s="1">
        <f t="shared" si="2"/>
        <v>0</v>
      </c>
      <c r="M25" s="1">
        <f t="shared" si="3"/>
        <v>0</v>
      </c>
      <c r="N25" s="1">
        <f t="shared" si="4"/>
        <v>0</v>
      </c>
      <c r="O25" s="2">
        <f t="shared" si="5"/>
        <v>0</v>
      </c>
    </row>
    <row r="26" spans="1:15" s="23" customFormat="1" ht="120.6" customHeight="1" x14ac:dyDescent="0.3">
      <c r="A26" s="31">
        <v>7</v>
      </c>
      <c r="B26" s="24" t="s">
        <v>51</v>
      </c>
      <c r="C26" s="32"/>
      <c r="D26" s="25">
        <v>12</v>
      </c>
      <c r="E26" s="33" t="s">
        <v>44</v>
      </c>
      <c r="F26" s="34"/>
      <c r="G26" s="28">
        <v>0</v>
      </c>
      <c r="H26" s="1">
        <f t="shared" si="6"/>
        <v>0</v>
      </c>
      <c r="I26" s="28">
        <v>0</v>
      </c>
      <c r="J26" s="1">
        <f t="shared" si="0"/>
        <v>0</v>
      </c>
      <c r="K26" s="1">
        <f t="shared" si="1"/>
        <v>0</v>
      </c>
      <c r="L26" s="1">
        <f t="shared" si="2"/>
        <v>0</v>
      </c>
      <c r="M26" s="1">
        <f t="shared" si="3"/>
        <v>0</v>
      </c>
      <c r="N26" s="1">
        <f t="shared" si="4"/>
        <v>0</v>
      </c>
      <c r="O26" s="2">
        <f t="shared" si="5"/>
        <v>0</v>
      </c>
    </row>
    <row r="27" spans="1:15" s="23" customFormat="1" ht="112.8" customHeight="1" x14ac:dyDescent="0.3">
      <c r="A27" s="31">
        <v>8</v>
      </c>
      <c r="B27" s="24" t="s">
        <v>52</v>
      </c>
      <c r="C27" s="32"/>
      <c r="D27" s="25">
        <v>5</v>
      </c>
      <c r="E27" s="33" t="s">
        <v>44</v>
      </c>
      <c r="F27" s="34"/>
      <c r="G27" s="28">
        <v>0</v>
      </c>
      <c r="H27" s="1">
        <f t="shared" si="6"/>
        <v>0</v>
      </c>
      <c r="I27" s="28">
        <v>0</v>
      </c>
      <c r="J27" s="1">
        <f t="shared" si="0"/>
        <v>0</v>
      </c>
      <c r="K27" s="1">
        <f t="shared" si="1"/>
        <v>0</v>
      </c>
      <c r="L27" s="1">
        <f t="shared" si="2"/>
        <v>0</v>
      </c>
      <c r="M27" s="1">
        <f t="shared" si="3"/>
        <v>0</v>
      </c>
      <c r="N27" s="1">
        <f t="shared" si="4"/>
        <v>0</v>
      </c>
      <c r="O27" s="2">
        <f t="shared" si="5"/>
        <v>0</v>
      </c>
    </row>
    <row r="28" spans="1:15" s="23" customFormat="1" ht="110.4" customHeight="1" x14ac:dyDescent="0.3">
      <c r="A28" s="31">
        <v>9</v>
      </c>
      <c r="B28" s="24" t="s">
        <v>53</v>
      </c>
      <c r="C28" s="32"/>
      <c r="D28" s="25">
        <v>1</v>
      </c>
      <c r="E28" s="33" t="s">
        <v>44</v>
      </c>
      <c r="F28" s="34"/>
      <c r="G28" s="28">
        <v>0</v>
      </c>
      <c r="H28" s="1">
        <f t="shared" si="6"/>
        <v>0</v>
      </c>
      <c r="I28" s="28">
        <v>0</v>
      </c>
      <c r="J28" s="1">
        <f t="shared" si="0"/>
        <v>0</v>
      </c>
      <c r="K28" s="1">
        <f t="shared" si="1"/>
        <v>0</v>
      </c>
      <c r="L28" s="1">
        <f t="shared" si="2"/>
        <v>0</v>
      </c>
      <c r="M28" s="1">
        <f t="shared" si="3"/>
        <v>0</v>
      </c>
      <c r="N28" s="1">
        <f t="shared" si="4"/>
        <v>0</v>
      </c>
      <c r="O28" s="2">
        <f t="shared" si="5"/>
        <v>0</v>
      </c>
    </row>
    <row r="29" spans="1:15" s="23" customFormat="1" ht="79.8" customHeight="1" x14ac:dyDescent="0.3">
      <c r="A29" s="31">
        <v>10</v>
      </c>
      <c r="B29" s="24" t="s">
        <v>54</v>
      </c>
      <c r="C29" s="32"/>
      <c r="D29" s="25">
        <v>3</v>
      </c>
      <c r="E29" s="33" t="s">
        <v>44</v>
      </c>
      <c r="F29" s="34"/>
      <c r="G29" s="28">
        <v>0</v>
      </c>
      <c r="H29" s="1">
        <f t="shared" ref="H29" si="7">+ROUND(F29*G29,0)</f>
        <v>0</v>
      </c>
      <c r="I29" s="28">
        <v>0</v>
      </c>
      <c r="J29" s="1">
        <f t="shared" ref="J29" si="8">ROUND(F29*I29,0)</f>
        <v>0</v>
      </c>
      <c r="K29" s="1">
        <f t="shared" ref="K29" si="9">ROUND(F29+H29+J29,0)</f>
        <v>0</v>
      </c>
      <c r="L29" s="1">
        <f t="shared" ref="L29" si="10">ROUND(F29*D29,0)</f>
        <v>0</v>
      </c>
      <c r="M29" s="1">
        <f t="shared" ref="M29" si="11">ROUND(L29*G29,0)</f>
        <v>0</v>
      </c>
      <c r="N29" s="1">
        <f t="shared" ref="N29" si="12">ROUND(L29*I29,0)</f>
        <v>0</v>
      </c>
      <c r="O29" s="2">
        <f t="shared" ref="O29" si="13">ROUND(L29+N29+M29,0)</f>
        <v>0</v>
      </c>
    </row>
    <row r="30" spans="1:15" s="23" customFormat="1" ht="108.6" customHeight="1" x14ac:dyDescent="0.3">
      <c r="A30" s="31">
        <v>11</v>
      </c>
      <c r="B30" s="24" t="s">
        <v>55</v>
      </c>
      <c r="C30" s="32"/>
      <c r="D30" s="25">
        <v>5</v>
      </c>
      <c r="E30" s="33" t="s">
        <v>44</v>
      </c>
      <c r="F30" s="34"/>
      <c r="G30" s="28">
        <v>0</v>
      </c>
      <c r="H30" s="1">
        <f t="shared" ref="H30" si="14">+ROUND(F30*G30,0)</f>
        <v>0</v>
      </c>
      <c r="I30" s="28">
        <v>0</v>
      </c>
      <c r="J30" s="1">
        <f t="shared" ref="J30" si="15">ROUND(F30*I30,0)</f>
        <v>0</v>
      </c>
      <c r="K30" s="1">
        <f t="shared" ref="K30" si="16">ROUND(F30+H30+J30,0)</f>
        <v>0</v>
      </c>
      <c r="L30" s="1">
        <f t="shared" ref="L30" si="17">ROUND(F30*D30,0)</f>
        <v>0</v>
      </c>
      <c r="M30" s="1">
        <f t="shared" ref="M30" si="18">ROUND(L30*G30,0)</f>
        <v>0</v>
      </c>
      <c r="N30" s="1">
        <f t="shared" ref="N30" si="19">ROUND(L30*I30,0)</f>
        <v>0</v>
      </c>
      <c r="O30" s="2">
        <f t="shared" ref="O30" si="20">ROUND(L30+N30+M30,0)</f>
        <v>0</v>
      </c>
    </row>
    <row r="31" spans="1:15" s="23" customFormat="1" ht="42" customHeight="1" thickBot="1" x14ac:dyDescent="0.3">
      <c r="A31" s="19"/>
      <c r="B31" s="55"/>
      <c r="C31" s="55"/>
      <c r="D31" s="55"/>
      <c r="E31" s="55"/>
      <c r="F31" s="55"/>
      <c r="G31" s="55"/>
      <c r="H31" s="55"/>
      <c r="I31" s="55"/>
      <c r="J31" s="55"/>
      <c r="K31" s="55"/>
      <c r="L31" s="55"/>
      <c r="M31" s="56" t="s">
        <v>35</v>
      </c>
      <c r="N31" s="56"/>
      <c r="O31" s="30">
        <f>SUMIF(G:G,0%,L:L)</f>
        <v>0</v>
      </c>
    </row>
    <row r="32" spans="1:15" s="23" customFormat="1" ht="39" customHeight="1" thickBot="1" x14ac:dyDescent="0.3">
      <c r="A32" s="41" t="s">
        <v>24</v>
      </c>
      <c r="B32" s="42"/>
      <c r="C32" s="42"/>
      <c r="D32" s="42"/>
      <c r="E32" s="42"/>
      <c r="F32" s="42"/>
      <c r="G32" s="42"/>
      <c r="H32" s="42"/>
      <c r="I32" s="42"/>
      <c r="J32" s="42"/>
      <c r="K32" s="42"/>
      <c r="L32" s="42"/>
      <c r="M32" s="57" t="s">
        <v>10</v>
      </c>
      <c r="N32" s="57"/>
      <c r="O32" s="4">
        <f>SUMIF(G:G,5%,L:L)</f>
        <v>0</v>
      </c>
    </row>
    <row r="33" spans="1:15" s="23" customFormat="1" ht="30" customHeight="1" x14ac:dyDescent="0.25">
      <c r="A33" s="37" t="s">
        <v>42</v>
      </c>
      <c r="B33" s="38"/>
      <c r="C33" s="38"/>
      <c r="D33" s="38"/>
      <c r="E33" s="38"/>
      <c r="F33" s="38"/>
      <c r="G33" s="38"/>
      <c r="H33" s="38"/>
      <c r="I33" s="38"/>
      <c r="J33" s="38"/>
      <c r="K33" s="38"/>
      <c r="L33" s="39"/>
      <c r="M33" s="57" t="s">
        <v>11</v>
      </c>
      <c r="N33" s="57"/>
      <c r="O33" s="4">
        <f>SUMIF(G:G,19%,L:L)</f>
        <v>0</v>
      </c>
    </row>
    <row r="34" spans="1:15" s="23" customFormat="1" ht="30" customHeight="1" x14ac:dyDescent="0.25">
      <c r="A34" s="40"/>
      <c r="B34" s="40"/>
      <c r="C34" s="40"/>
      <c r="D34" s="40"/>
      <c r="E34" s="40"/>
      <c r="F34" s="40"/>
      <c r="G34" s="40"/>
      <c r="H34" s="40"/>
      <c r="I34" s="40"/>
      <c r="J34" s="40"/>
      <c r="K34" s="40"/>
      <c r="L34" s="40"/>
      <c r="M34" s="58" t="s">
        <v>7</v>
      </c>
      <c r="N34" s="59"/>
      <c r="O34" s="5">
        <f>SUM(O31:O33)</f>
        <v>0</v>
      </c>
    </row>
    <row r="35" spans="1:15" s="23" customFormat="1" ht="30" customHeight="1" x14ac:dyDescent="0.25">
      <c r="A35" s="40"/>
      <c r="B35" s="40"/>
      <c r="C35" s="40"/>
      <c r="D35" s="40"/>
      <c r="E35" s="40"/>
      <c r="F35" s="40"/>
      <c r="G35" s="40"/>
      <c r="H35" s="40"/>
      <c r="I35" s="40"/>
      <c r="J35" s="40"/>
      <c r="K35" s="40"/>
      <c r="L35" s="40"/>
      <c r="M35" s="60" t="s">
        <v>12</v>
      </c>
      <c r="N35" s="61"/>
      <c r="O35" s="6">
        <f>ROUND(O32*5%,0)</f>
        <v>0</v>
      </c>
    </row>
    <row r="36" spans="1:15" s="23" customFormat="1" ht="30" customHeight="1" x14ac:dyDescent="0.25">
      <c r="A36" s="40"/>
      <c r="B36" s="40"/>
      <c r="C36" s="40"/>
      <c r="D36" s="40"/>
      <c r="E36" s="40"/>
      <c r="F36" s="40"/>
      <c r="G36" s="40"/>
      <c r="H36" s="40"/>
      <c r="I36" s="40"/>
      <c r="J36" s="40"/>
      <c r="K36" s="40"/>
      <c r="L36" s="40"/>
      <c r="M36" s="60" t="s">
        <v>13</v>
      </c>
      <c r="N36" s="61"/>
      <c r="O36" s="4">
        <f>ROUND(O33*19%,0)</f>
        <v>0</v>
      </c>
    </row>
    <row r="37" spans="1:15" s="23" customFormat="1" ht="30" customHeight="1" x14ac:dyDescent="0.25">
      <c r="A37" s="40"/>
      <c r="B37" s="40"/>
      <c r="C37" s="40"/>
      <c r="D37" s="40"/>
      <c r="E37" s="40"/>
      <c r="F37" s="40"/>
      <c r="G37" s="40"/>
      <c r="H37" s="40"/>
      <c r="I37" s="40"/>
      <c r="J37" s="40"/>
      <c r="K37" s="40"/>
      <c r="L37" s="40"/>
      <c r="M37" s="58" t="s">
        <v>14</v>
      </c>
      <c r="N37" s="59"/>
      <c r="O37" s="5">
        <f>SUM(O35:O36)</f>
        <v>0</v>
      </c>
    </row>
    <row r="38" spans="1:15" s="23" customFormat="1" ht="30" customHeight="1" x14ac:dyDescent="0.25">
      <c r="A38" s="40"/>
      <c r="B38" s="40"/>
      <c r="C38" s="40"/>
      <c r="D38" s="40"/>
      <c r="E38" s="40"/>
      <c r="F38" s="40"/>
      <c r="G38" s="40"/>
      <c r="H38" s="40"/>
      <c r="I38" s="40"/>
      <c r="J38" s="40"/>
      <c r="K38" s="40"/>
      <c r="L38" s="40"/>
      <c r="M38" s="72" t="s">
        <v>33</v>
      </c>
      <c r="N38" s="73"/>
      <c r="O38" s="4">
        <f>SUMIF(I:I,8%,N:N)</f>
        <v>0</v>
      </c>
    </row>
    <row r="39" spans="1:15" s="23" customFormat="1" ht="37.5" customHeight="1" x14ac:dyDescent="0.25">
      <c r="A39" s="40"/>
      <c r="B39" s="40"/>
      <c r="C39" s="40"/>
      <c r="D39" s="40"/>
      <c r="E39" s="40"/>
      <c r="F39" s="40"/>
      <c r="G39" s="40"/>
      <c r="H39" s="40"/>
      <c r="I39" s="40"/>
      <c r="J39" s="40"/>
      <c r="K39" s="40"/>
      <c r="L39" s="40"/>
      <c r="M39" s="70" t="s">
        <v>32</v>
      </c>
      <c r="N39" s="71"/>
      <c r="O39" s="5">
        <f>SUM(O38)</f>
        <v>0</v>
      </c>
    </row>
    <row r="40" spans="1:15" s="23" customFormat="1" ht="44.25" customHeight="1" x14ac:dyDescent="0.25">
      <c r="A40" s="40"/>
      <c r="B40" s="40"/>
      <c r="C40" s="40"/>
      <c r="D40" s="40"/>
      <c r="E40" s="40"/>
      <c r="F40" s="40"/>
      <c r="G40" s="40"/>
      <c r="H40" s="40"/>
      <c r="I40" s="40"/>
      <c r="J40" s="40"/>
      <c r="K40" s="40"/>
      <c r="L40" s="40"/>
      <c r="M40" s="70" t="s">
        <v>15</v>
      </c>
      <c r="N40" s="71"/>
      <c r="O40" s="5">
        <f>+O34+O37+O39</f>
        <v>0</v>
      </c>
    </row>
    <row r="43" spans="1:15" x14ac:dyDescent="0.3">
      <c r="B43" s="36"/>
      <c r="C43" s="36"/>
    </row>
    <row r="44" spans="1:15" x14ac:dyDescent="0.3">
      <c r="B44" s="53"/>
      <c r="C44" s="53"/>
    </row>
    <row r="45" spans="1:15" ht="15" thickBot="1" x14ac:dyDescent="0.35">
      <c r="B45" s="54"/>
      <c r="C45" s="54"/>
    </row>
    <row r="46" spans="1:15" x14ac:dyDescent="0.3">
      <c r="B46" s="44" t="s">
        <v>20</v>
      </c>
      <c r="C46" s="44"/>
    </row>
    <row r="48" spans="1:15" x14ac:dyDescent="0.3">
      <c r="A48" s="26" t="s">
        <v>43</v>
      </c>
    </row>
    <row r="49" spans="9:9" x14ac:dyDescent="0.3">
      <c r="I49" s="35"/>
    </row>
  </sheetData>
  <sheetProtection algorithmName="SHA-512" hashValue="j22gK83wBF37Go4DEmMyDV+QOdZbQZEByN1Pbdkj1BPFpMLIU3uMx3gvyfihVM6pj6Vnyps5ocXPefwhdg4x3A==" saltValue="p9aYQmXydfwYYPpn6y17OQ==" spinCount="100000" sheet="1" scenarios="1" selectLockedCells="1"/>
  <mergeCells count="30">
    <mergeCell ref="M37:N37"/>
    <mergeCell ref="M40:N40"/>
    <mergeCell ref="M38:N38"/>
    <mergeCell ref="M39:N39"/>
    <mergeCell ref="N2:O2"/>
    <mergeCell ref="N3:O3"/>
    <mergeCell ref="N4:O4"/>
    <mergeCell ref="N5:O5"/>
    <mergeCell ref="A2:A5"/>
    <mergeCell ref="D12:G12"/>
    <mergeCell ref="A12:B16"/>
    <mergeCell ref="B2:M2"/>
    <mergeCell ref="B3:M3"/>
    <mergeCell ref="B4:M5"/>
    <mergeCell ref="A33:L40"/>
    <mergeCell ref="A32:L32"/>
    <mergeCell ref="A10:B10"/>
    <mergeCell ref="B46:C46"/>
    <mergeCell ref="D14:G14"/>
    <mergeCell ref="D16:G16"/>
    <mergeCell ref="F10:G10"/>
    <mergeCell ref="L10:N10"/>
    <mergeCell ref="B44:C45"/>
    <mergeCell ref="B31:L31"/>
    <mergeCell ref="M31:N31"/>
    <mergeCell ref="M32:N32"/>
    <mergeCell ref="M33:N33"/>
    <mergeCell ref="M34:N34"/>
    <mergeCell ref="M35:N35"/>
    <mergeCell ref="M36:N36"/>
  </mergeCells>
  <dataValidations count="1">
    <dataValidation type="whole" allowBlank="1" showInputMessage="1" showErrorMessage="1" sqref="F20:F3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G20:G30</xm:sqref>
        </x14:dataValidation>
        <x14:dataValidation type="list" allowBlank="1" showInputMessage="1" showErrorMessage="1">
          <x14:formula1>
            <xm:f>Hoja2!$F$7:$F$8</xm:f>
          </x14:formula1>
          <xm:sqref>I20:I30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4.4" x14ac:dyDescent="0.3"/>
  <sheetData>
    <row r="7" spans="4:6" x14ac:dyDescent="0.3">
      <c r="D7" s="3">
        <v>0</v>
      </c>
      <c r="F7" s="27">
        <v>0.08</v>
      </c>
    </row>
    <row r="8" spans="4:6" x14ac:dyDescent="0.3">
      <c r="D8" s="3">
        <v>0.05</v>
      </c>
      <c r="F8" s="3">
        <v>0</v>
      </c>
    </row>
    <row r="9" spans="4:6" x14ac:dyDescent="0.3">
      <c r="D9" s="3">
        <v>0.19</v>
      </c>
    </row>
    <row r="10" spans="4:6" x14ac:dyDescent="0.3">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AC5042-AFA7-45C9-8A58-5EC7969F68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schemas.openxmlformats.org/package/2006/metadata/core-properties"/>
    <ds:schemaRef ds:uri="http://schemas.microsoft.com/office/infopath/2007/PartnerControls"/>
    <ds:schemaRef ds:uri="http://www.w3.org/XML/1998/namespace"/>
    <ds:schemaRef ds:uri="http://purl.org/dc/terms/"/>
    <ds:schemaRef ds:uri="http://purl.org/dc/dcmitype/"/>
    <ds:schemaRef ds:uri="http://schemas.microsoft.com/office/2006/documentManagement/types"/>
    <ds:schemaRef ds:uri="http://purl.org/dc/elements/1.1/"/>
    <ds:schemaRef ds:uri="f77f2dd4-ab50-435b-ab4d-6167261064db"/>
    <ds:schemaRef ds:uri="8e2a4ddb-55b4-4487-b2cb-514bc0fbe095"/>
    <ds:schemaRef ds:uri="http://schemas.microsoft.com/office/2006/metadata/properties"/>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ANDRES FELIPE SARMIENTO RINCON</cp:lastModifiedBy>
  <cp:lastPrinted>2022-01-27T18:55:46Z</cp:lastPrinted>
  <dcterms:created xsi:type="dcterms:W3CDTF">2017-04-28T13:22:52Z</dcterms:created>
  <dcterms:modified xsi:type="dcterms:W3CDTF">2022-09-22T15:54:11Z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