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COMPRAS\2022\VOLUNTARIADO\4.1 PUBLICACIÓN\"/>
    </mc:Choice>
  </mc:AlternateContent>
  <xr:revisionPtr revIDLastSave="0" documentId="13_ncr:1_{C1B5B90D-CD56-44BE-8645-D77ED221402C}" xr6:coauthVersionLast="45"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Hoja1!$A$1:$O$43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1" l="1"/>
  <c r="J21" i="1"/>
  <c r="K21" i="1"/>
  <c r="L21" i="1"/>
  <c r="M21" i="1"/>
  <c r="N21" i="1"/>
  <c r="O21" i="1"/>
  <c r="H22" i="1"/>
  <c r="J22" i="1"/>
  <c r="K22" i="1" s="1"/>
  <c r="L22" i="1"/>
  <c r="M22" i="1"/>
  <c r="N22" i="1"/>
  <c r="O22" i="1"/>
  <c r="H23" i="1"/>
  <c r="J23" i="1"/>
  <c r="K23" i="1" s="1"/>
  <c r="L23" i="1"/>
  <c r="M23" i="1"/>
  <c r="N23" i="1"/>
  <c r="O23" i="1"/>
  <c r="H24" i="1"/>
  <c r="J24" i="1"/>
  <c r="K24" i="1" s="1"/>
  <c r="L24" i="1"/>
  <c r="M24" i="1" s="1"/>
  <c r="N24" i="1"/>
  <c r="O24" i="1" l="1"/>
  <c r="H25" i="1"/>
  <c r="J25" i="1"/>
  <c r="L25" i="1"/>
  <c r="N25" i="1" s="1"/>
  <c r="H20" i="1"/>
  <c r="J20" i="1"/>
  <c r="L20" i="1"/>
  <c r="M20" i="1" s="1"/>
  <c r="O27" i="1"/>
  <c r="O30" i="1" s="1"/>
  <c r="M25" i="1" l="1"/>
  <c r="O25" i="1" s="1"/>
  <c r="K25" i="1"/>
  <c r="N20" i="1"/>
  <c r="O20" i="1" s="1"/>
  <c r="K20" i="1"/>
  <c r="O33" i="1"/>
  <c r="O26" i="1"/>
  <c r="O34" i="1" l="1"/>
  <c r="O28" i="1" l="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<sst xmlns="http://schemas.openxmlformats.org/spreadsheetml/2006/main" count="57" uniqueCount="51">
  <si>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</si>
  <si>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</si>
  <si>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</si>
  <si>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</si>
  <si>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</si>
  <si>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</si>
  <si>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</si>
  <si>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</si>
  <si>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</si>
  <si>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</si>
  <si>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</si>
  <si>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</si>
  <si>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</si>
  <si>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</si>
  <si>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</si>
  <si>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</si>
  <si>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</si>
  <si>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</si>
  <si>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</si>
  <si>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</si>
  <si>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</si>
  <si>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</si>
  <si>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</si>
  <si>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</si>
  <si>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</si>
  <si>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</si>
  <si>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</si>
  <si>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</si>
  <si>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</si>
  <si>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</si>
  <si>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</si>
  <si>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</si>
  <si>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</si>
  <si>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</si>
  <si>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</si>
  <si>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</si>
  <si>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</si>
  <si>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</si>
  <si>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</si>
  <si>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</si>
  <si>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</si>
  <si>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</si>
  <si>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</si>
  <si>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</si>
  <si>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</si>
  <si>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DE ALIMENTACIÓN (DESAYUNO, ALMUERZO Y
CENA) UBATÉ, GIRARDOT, BOGOTÁ, FACATATIVÁ,
ZIPAQUIRÁ Y CHÍA.</t>
  </si>
  <si>
    <t>SERVICIO DE ALIMENTACIÓN (DESAYUNO, ALMUERZO Y
CENA) FUSAGASUGÁ ZONA RURAL.</t>
  </si>
  <si>
    <t>ALMUERZOS ESPECIALES CUALQUIERA DE LAS SEDES.</t>
  </si>
  <si>
    <t>SERVICIO DE HOSPEDAJE EN UBATÉ, GIRARDOT,
BOGOTÁ, FACATATIVÁ, ZIPAQUIRÁ Y CHÍA.</t>
  </si>
  <si>
    <t>SERVICIO DE HOSPEDAJE EN FUSAGASUGÁ Y ZONA
RURAL.</t>
  </si>
  <si>
    <t>SERVICIO DE TRANSPORTE ENTRE SEDES Y
AEROPUERTO INTERNACIONAL EL DORADO.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</si>
</sst>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165"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165"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165" fontId="6" fillId="0" borderId="3" xfId="3" applyFont="1" applyBorder="1" applyAlignment="1" applyProtection="1">
      <alignment horizontal="center" vertical="center"/>
      <protection hidden="1"/>
    </xf>
    <xf numFmtId="165" fontId="6" fillId="0" borderId="5" xfId="3" applyFont="1" applyBorder="1" applyAlignment="1" applyProtection="1">
      <alignment horizontal="center" vertical="center"/>
      <protection hidden="1"/>
    </xf>
    <xf numFmtId="165" fontId="6" fillId="0" borderId="3" xfId="3" applyFont="1" applyBorder="1" applyAlignment="1" applyProtection="1">
      <alignment horizontal="center" vertical="center" wrapText="1"/>
      <protection hidden="1"/>
    </xf>
    <xf numFmtId="165" fontId="6" fillId="0" borderId="5" xfId="3" applyFont="1" applyBorder="1" applyAlignment="1" applyProtection="1">
      <alignment horizontal="center" vertical="center" wrapText="1"/>
      <protection hidden="1"/>
    </xf>
    <xf numFmtId="165" fontId="3" fillId="0" borderId="3" xfId="3" applyFont="1" applyBorder="1" applyAlignment="1" applyProtection="1">
      <alignment horizontal="center" vertical="center" wrapText="1"/>
      <protection hidden="1"/>
    </xf>
    <xf numFmtId="165"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165" fontId="3" fillId="0" borderId="2" xfId="3" applyFont="1" applyBorder="1" applyAlignment="1" applyProtection="1">
      <alignment horizontal="center" vertical="center" wrapText="1"/>
      <protection hidden="1"/>
    </xf>
    <xf numFmtId="165" fontId="3" fillId="0" borderId="1" xfId="3" applyFont="1" applyBorder="1" applyAlignment="1" applyProtection="1">
      <alignment horizontal="center" vertical="center" wrapText="1"/>
      <protection hidden="1"/>
    </xf>
    <xf numFmtId="165" fontId="3" fillId="0" borderId="3" xfId="3" applyFont="1" applyBorder="1" applyAlignment="1" applyProtection="1">
      <alignment horizontal="center" vertical="center"/>
      <protection hidden="1"/>
    </xf>
    <xf numFmtId="165"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4"/>
  <sheetViews>
    <sheetView tabSelected="1" topLeftCell="A2" zoomScale="70" zoomScaleNormal="70" zoomScaleSheetLayoutView="70" zoomScalePageLayoutView="55" workbookViewId="0">
      <selection activeCell="H16" sqref="H1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9"/>
      <c r="J12" s="29"/>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29"/>
      <c r="J14" s="29"/>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51" customHeight="1" x14ac:dyDescent="0.25">
      <c r="A20" s="32">
        <v>1</v>
      </c>
      <c r="B20" s="24" t="s">
        <v>45</v>
      </c>
      <c r="C20" s="33"/>
      <c r="D20" s="25">
        <v>88</v>
      </c>
      <c r="E20" s="34" t="s">
        <v>44</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51" customHeight="1" x14ac:dyDescent="0.25">
      <c r="A21" s="32">
        <v>2</v>
      </c>
      <c r="B21" s="24" t="s">
        <v>46</v>
      </c>
      <c r="C21" s="33"/>
      <c r="D21" s="25">
        <v>10</v>
      </c>
      <c r="E21" s="34" t="s">
        <v>44</v>
      </c>
      <c r="F21" s="35"/>
      <c r="G21" s="28">
        <v>0</v>
      </c>
      <c r="H21" s="1">
        <f t="shared" ref="H21:H24" si="7">+ROUND(F21*G21,0)</f>
        <v>0</v>
      </c>
      <c r="I21" s="28">
        <v>0</v>
      </c>
      <c r="J21" s="1">
        <f t="shared" ref="J21:J24" si="8">ROUND(F21*I21,0)</f>
        <v>0</v>
      </c>
      <c r="K21" s="1">
        <f t="shared" ref="K21:K24" si="9">ROUND(F21+H21+J21,0)</f>
        <v>0</v>
      </c>
      <c r="L21" s="1">
        <f t="shared" ref="L21:L24" si="10">ROUND(F21*D21,0)</f>
        <v>0</v>
      </c>
      <c r="M21" s="1">
        <f t="shared" ref="M21:M24" si="11">ROUND(L21*G21,0)</f>
        <v>0</v>
      </c>
      <c r="N21" s="1">
        <f t="shared" ref="N21:N24" si="12">ROUND(L21*I21,0)</f>
        <v>0</v>
      </c>
      <c r="O21" s="2">
        <f t="shared" ref="O21:O24" si="13">ROUND(L21+N21+M21,0)</f>
        <v>0</v>
      </c>
    </row>
    <row r="22" spans="1:15" s="23" customFormat="1" ht="51" customHeight="1" x14ac:dyDescent="0.25">
      <c r="A22" s="32">
        <v>3</v>
      </c>
      <c r="B22" s="24" t="s">
        <v>47</v>
      </c>
      <c r="C22" s="33"/>
      <c r="D22" s="25">
        <v>20</v>
      </c>
      <c r="E22" s="34" t="s">
        <v>44</v>
      </c>
      <c r="F22" s="35"/>
      <c r="G22" s="28">
        <v>0</v>
      </c>
      <c r="H22" s="1">
        <f t="shared" si="7"/>
        <v>0</v>
      </c>
      <c r="I22" s="28">
        <v>0</v>
      </c>
      <c r="J22" s="1">
        <f t="shared" si="8"/>
        <v>0</v>
      </c>
      <c r="K22" s="1">
        <f t="shared" si="9"/>
        <v>0</v>
      </c>
      <c r="L22" s="1">
        <f t="shared" si="10"/>
        <v>0</v>
      </c>
      <c r="M22" s="1">
        <f t="shared" si="11"/>
        <v>0</v>
      </c>
      <c r="N22" s="1">
        <f t="shared" si="12"/>
        <v>0</v>
      </c>
      <c r="O22" s="2">
        <f t="shared" si="13"/>
        <v>0</v>
      </c>
    </row>
    <row r="23" spans="1:15" s="23" customFormat="1" ht="51" customHeight="1" x14ac:dyDescent="0.25">
      <c r="A23" s="32">
        <v>4</v>
      </c>
      <c r="B23" s="24" t="s">
        <v>48</v>
      </c>
      <c r="C23" s="33"/>
      <c r="D23" s="25">
        <v>88</v>
      </c>
      <c r="E23" s="34" t="s">
        <v>44</v>
      </c>
      <c r="F23" s="35"/>
      <c r="G23" s="28">
        <v>0</v>
      </c>
      <c r="H23" s="1">
        <f t="shared" si="7"/>
        <v>0</v>
      </c>
      <c r="I23" s="28">
        <v>0</v>
      </c>
      <c r="J23" s="1">
        <f t="shared" si="8"/>
        <v>0</v>
      </c>
      <c r="K23" s="1">
        <f t="shared" si="9"/>
        <v>0</v>
      </c>
      <c r="L23" s="1">
        <f t="shared" si="10"/>
        <v>0</v>
      </c>
      <c r="M23" s="1">
        <f t="shared" si="11"/>
        <v>0</v>
      </c>
      <c r="N23" s="1">
        <f t="shared" si="12"/>
        <v>0</v>
      </c>
      <c r="O23" s="2">
        <f t="shared" si="13"/>
        <v>0</v>
      </c>
    </row>
    <row r="24" spans="1:15" s="23" customFormat="1" ht="51" customHeight="1" x14ac:dyDescent="0.25">
      <c r="A24" s="32">
        <v>5</v>
      </c>
      <c r="B24" s="24" t="s">
        <v>49</v>
      </c>
      <c r="C24" s="33"/>
      <c r="D24" s="25">
        <v>10</v>
      </c>
      <c r="E24" s="34" t="s">
        <v>44</v>
      </c>
      <c r="F24" s="35"/>
      <c r="G24" s="28">
        <v>0</v>
      </c>
      <c r="H24" s="1">
        <f t="shared" si="7"/>
        <v>0</v>
      </c>
      <c r="I24" s="28">
        <v>0</v>
      </c>
      <c r="J24" s="1">
        <f t="shared" si="8"/>
        <v>0</v>
      </c>
      <c r="K24" s="1">
        <f t="shared" si="9"/>
        <v>0</v>
      </c>
      <c r="L24" s="1">
        <f t="shared" si="10"/>
        <v>0</v>
      </c>
      <c r="M24" s="1">
        <f t="shared" si="11"/>
        <v>0</v>
      </c>
      <c r="N24" s="1">
        <f t="shared" si="12"/>
        <v>0</v>
      </c>
      <c r="O24" s="2">
        <f t="shared" si="13"/>
        <v>0</v>
      </c>
    </row>
    <row r="25" spans="1:15" s="23" customFormat="1" ht="33" customHeight="1" x14ac:dyDescent="0.25">
      <c r="A25" s="32">
        <v>6</v>
      </c>
      <c r="B25" s="24" t="s">
        <v>50</v>
      </c>
      <c r="C25" s="33"/>
      <c r="D25" s="25">
        <v>10</v>
      </c>
      <c r="E25" s="34" t="s">
        <v>44</v>
      </c>
      <c r="F25" s="35"/>
      <c r="G25" s="28">
        <v>0</v>
      </c>
      <c r="H25" s="1">
        <f t="shared" ref="H25" si="14">+ROUND(F25*G25,0)</f>
        <v>0</v>
      </c>
      <c r="I25" s="28">
        <v>0</v>
      </c>
      <c r="J25" s="1">
        <f t="shared" ref="J25" si="15">ROUND(F25*I25,0)</f>
        <v>0</v>
      </c>
      <c r="K25" s="1">
        <f t="shared" ref="K25" si="16">ROUND(F25+H25+J25,0)</f>
        <v>0</v>
      </c>
      <c r="L25" s="1">
        <f t="shared" ref="L25" si="17">ROUND(F25*D25,0)</f>
        <v>0</v>
      </c>
      <c r="M25" s="1">
        <f t="shared" ref="M25" si="18">ROUND(L25*G25,0)</f>
        <v>0</v>
      </c>
      <c r="N25" s="1">
        <f t="shared" ref="N25" si="19">ROUND(L25*I25,0)</f>
        <v>0</v>
      </c>
      <c r="O25" s="2">
        <f t="shared" ref="O25" si="20">ROUND(L25+N25+M25,0)</f>
        <v>0</v>
      </c>
    </row>
    <row r="26" spans="1:15" s="23" customFormat="1" ht="42" customHeight="1" thickBot="1" x14ac:dyDescent="0.25">
      <c r="A26" s="19"/>
      <c r="B26" s="70"/>
      <c r="C26" s="70"/>
      <c r="D26" s="70"/>
      <c r="E26" s="70"/>
      <c r="F26" s="70"/>
      <c r="G26" s="70"/>
      <c r="H26" s="70"/>
      <c r="I26" s="70"/>
      <c r="J26" s="70"/>
      <c r="K26" s="70"/>
      <c r="L26" s="70"/>
      <c r="M26" s="71" t="s">
        <v>35</v>
      </c>
      <c r="N26" s="71"/>
      <c r="O26" s="31">
        <f>SUMIF(G:G,0%,L:L)</f>
        <v>0</v>
      </c>
    </row>
    <row r="27" spans="1:15" s="23" customFormat="1" ht="39" customHeight="1" thickBot="1" x14ac:dyDescent="0.25">
      <c r="A27" s="59" t="s">
        <v>24</v>
      </c>
      <c r="B27" s="60"/>
      <c r="C27" s="60"/>
      <c r="D27" s="60"/>
      <c r="E27" s="60"/>
      <c r="F27" s="60"/>
      <c r="G27" s="60"/>
      <c r="H27" s="60"/>
      <c r="I27" s="60"/>
      <c r="J27" s="60"/>
      <c r="K27" s="60"/>
      <c r="L27" s="60"/>
      <c r="M27" s="72" t="s">
        <v>10</v>
      </c>
      <c r="N27" s="72"/>
      <c r="O27" s="4">
        <f>SUMIF(G:G,5%,L:L)</f>
        <v>0</v>
      </c>
    </row>
    <row r="28" spans="1:15" s="23" customFormat="1" ht="30" customHeight="1" x14ac:dyDescent="0.2">
      <c r="A28" s="55" t="s">
        <v>42</v>
      </c>
      <c r="B28" s="56"/>
      <c r="C28" s="56"/>
      <c r="D28" s="56"/>
      <c r="E28" s="56"/>
      <c r="F28" s="56"/>
      <c r="G28" s="56"/>
      <c r="H28" s="56"/>
      <c r="I28" s="56"/>
      <c r="J28" s="56"/>
      <c r="K28" s="56"/>
      <c r="L28" s="57"/>
      <c r="M28" s="72" t="s">
        <v>11</v>
      </c>
      <c r="N28" s="72"/>
      <c r="O28" s="4">
        <f>SUMIF(G:G,19%,L:L)</f>
        <v>0</v>
      </c>
    </row>
    <row r="29" spans="1:15" s="23" customFormat="1" ht="30" customHeight="1" x14ac:dyDescent="0.2">
      <c r="A29" s="58"/>
      <c r="B29" s="58"/>
      <c r="C29" s="58"/>
      <c r="D29" s="58"/>
      <c r="E29" s="58"/>
      <c r="F29" s="58"/>
      <c r="G29" s="58"/>
      <c r="H29" s="58"/>
      <c r="I29" s="58"/>
      <c r="J29" s="58"/>
      <c r="K29" s="58"/>
      <c r="L29" s="58"/>
      <c r="M29" s="37" t="s">
        <v>7</v>
      </c>
      <c r="N29" s="38"/>
      <c r="O29" s="5">
        <f>SUM(O26:O28)</f>
        <v>0</v>
      </c>
    </row>
    <row r="30" spans="1:15" s="23" customFormat="1" ht="30" customHeight="1" x14ac:dyDescent="0.2">
      <c r="A30" s="58"/>
      <c r="B30" s="58"/>
      <c r="C30" s="58"/>
      <c r="D30" s="58"/>
      <c r="E30" s="58"/>
      <c r="F30" s="58"/>
      <c r="G30" s="58"/>
      <c r="H30" s="58"/>
      <c r="I30" s="58"/>
      <c r="J30" s="58"/>
      <c r="K30" s="58"/>
      <c r="L30" s="58"/>
      <c r="M30" s="73" t="s">
        <v>12</v>
      </c>
      <c r="N30" s="74"/>
      <c r="O30" s="6">
        <f>ROUND(O27*5%,0)</f>
        <v>0</v>
      </c>
    </row>
    <row r="31" spans="1:15" s="23" customFormat="1" ht="30" customHeight="1" x14ac:dyDescent="0.2">
      <c r="A31" s="58"/>
      <c r="B31" s="58"/>
      <c r="C31" s="58"/>
      <c r="D31" s="58"/>
      <c r="E31" s="58"/>
      <c r="F31" s="58"/>
      <c r="G31" s="58"/>
      <c r="H31" s="58"/>
      <c r="I31" s="58"/>
      <c r="J31" s="58"/>
      <c r="K31" s="58"/>
      <c r="L31" s="58"/>
      <c r="M31" s="73" t="s">
        <v>13</v>
      </c>
      <c r="N31" s="74"/>
      <c r="O31" s="4">
        <f>ROUND(O28*19%,0)</f>
        <v>0</v>
      </c>
    </row>
    <row r="32" spans="1:15" s="23" customFormat="1" ht="30" customHeight="1" x14ac:dyDescent="0.2">
      <c r="A32" s="58"/>
      <c r="B32" s="58"/>
      <c r="C32" s="58"/>
      <c r="D32" s="58"/>
      <c r="E32" s="58"/>
      <c r="F32" s="58"/>
      <c r="G32" s="58"/>
      <c r="H32" s="58"/>
      <c r="I32" s="58"/>
      <c r="J32" s="58"/>
      <c r="K32" s="58"/>
      <c r="L32" s="58"/>
      <c r="M32" s="37" t="s">
        <v>14</v>
      </c>
      <c r="N32" s="38"/>
      <c r="O32" s="5">
        <f>SUM(O30:O31)</f>
        <v>0</v>
      </c>
    </row>
    <row r="33" spans="1:15" s="23" customFormat="1" ht="30" customHeight="1" x14ac:dyDescent="0.2">
      <c r="A33" s="58"/>
      <c r="B33" s="58"/>
      <c r="C33" s="58"/>
      <c r="D33" s="58"/>
      <c r="E33" s="58"/>
      <c r="F33" s="58"/>
      <c r="G33" s="58"/>
      <c r="H33" s="58"/>
      <c r="I33" s="58"/>
      <c r="J33" s="58"/>
      <c r="K33" s="58"/>
      <c r="L33" s="58"/>
      <c r="M33" s="41" t="s">
        <v>33</v>
      </c>
      <c r="N33" s="42"/>
      <c r="O33" s="4">
        <f>SUMIF(I:I,8%,N:N)</f>
        <v>0</v>
      </c>
    </row>
    <row r="34" spans="1:15" s="23" customFormat="1" ht="37.5" customHeight="1" x14ac:dyDescent="0.2">
      <c r="A34" s="58"/>
      <c r="B34" s="58"/>
      <c r="C34" s="58"/>
      <c r="D34" s="58"/>
      <c r="E34" s="58"/>
      <c r="F34" s="58"/>
      <c r="G34" s="58"/>
      <c r="H34" s="58"/>
      <c r="I34" s="58"/>
      <c r="J34" s="58"/>
      <c r="K34" s="58"/>
      <c r="L34" s="58"/>
      <c r="M34" s="39" t="s">
        <v>32</v>
      </c>
      <c r="N34" s="40"/>
      <c r="O34" s="5">
        <f>SUM(O33)</f>
        <v>0</v>
      </c>
    </row>
    <row r="35" spans="1:15" s="23" customFormat="1" ht="44.25" customHeight="1" x14ac:dyDescent="0.2">
      <c r="A35" s="58"/>
      <c r="B35" s="58"/>
      <c r="C35" s="58"/>
      <c r="D35" s="58"/>
      <c r="E35" s="58"/>
      <c r="F35" s="58"/>
      <c r="G35" s="58"/>
      <c r="H35" s="58"/>
      <c r="I35" s="58"/>
      <c r="J35" s="58"/>
      <c r="K35" s="58"/>
      <c r="L35" s="58"/>
      <c r="M35" s="39" t="s">
        <v>15</v>
      </c>
      <c r="N35" s="40"/>
      <c r="O35" s="5">
        <f>+O29+O32+O34</f>
        <v>0</v>
      </c>
    </row>
    <row r="38" spans="1:15" x14ac:dyDescent="0.25">
      <c r="B38" s="30"/>
      <c r="C38" s="30"/>
    </row>
    <row r="39" spans="1:15" x14ac:dyDescent="0.25">
      <c r="B39" s="68"/>
      <c r="C39" s="68"/>
    </row>
    <row r="40" spans="1:15" ht="15.75" thickBot="1" x14ac:dyDescent="0.3">
      <c r="B40" s="69"/>
      <c r="C40" s="69"/>
    </row>
    <row r="41" spans="1:15" x14ac:dyDescent="0.25">
      <c r="B41" s="62" t="s">
        <v>20</v>
      </c>
      <c r="C41" s="62"/>
    </row>
    <row r="43" spans="1:15" x14ac:dyDescent="0.25">
      <c r="A43" s="26" t="s">
        <v>43</v>
      </c>
    </row>
    <row r="44" spans="1:15" x14ac:dyDescent="0.25">
      <c r="I44" s="36"/>
    </row>
  </sheetData>
  <sheetProtection algorithmName="SHA-512" hashValue="bIHWyG+wC3k98oLER4XIS8Pl311Xa8Jp721eK8QXmW9hMKXx+/WXgFhU9sdC5EPMPdJNQ1XE4kHVJS4A2OQhPw==" saltValue="7aFisCWwEeHbOUyT9EhCCQ==" spinCount="100000" sheet="1" scenarios="1" selectLockedCells="1"/>
  <mergeCells count="30">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 ref="A2:A5"/>
    <mergeCell ref="D12:G12"/>
    <mergeCell ref="A12:B16"/>
    <mergeCell ref="B2:M2"/>
    <mergeCell ref="B3:M3"/>
    <mergeCell ref="B4:M5"/>
    <mergeCell ref="M32:N32"/>
    <mergeCell ref="M35:N35"/>
    <mergeCell ref="M33:N33"/>
    <mergeCell ref="M34:N34"/>
    <mergeCell ref="N2:O2"/>
    <mergeCell ref="N3:O3"/>
    <mergeCell ref="N4:O4"/>
    <mergeCell ref="N5:O5"/>
  </mergeCells>
  <dataValidations count="1">
    <dataValidation type="whole" allowBlank="1" showInputMessage="1" showErrorMessage="1" sqref="F20:F25"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xm:sqref>
        </x14:dataValidation>
        <x14:dataValidation type="list" allowBlank="1" showInputMessage="1" showErrorMessage="1" xr:uid="{00000000-0002-0000-0000-000002000000}">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cp:lastPrinted>2022-01-27T18:55:46Z</cp:lastPrinted>
  <dcterms:created xsi:type="dcterms:W3CDTF">2017-04-28T13:22:52Z</dcterms:created>
  <dcterms:modified xsi:type="dcterms:W3CDTF">2022-10-01T00:15:16Z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