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C:\Users\XCUARTAS\OneDrive - Universidad de Cundinamarca\Documentos\DIRECTA\F-CD-273  CUARTO CONGRESO PRESENCIAL DE GRADUADOS\"/>
    </mc:Choice>
  </mc:AlternateContent>
  <xr:revisionPtr revIDLastSave="15" documentId="8_{A2FB0E5F-75CD-42D5-841B-588E7552C16D}" xr6:coauthVersionLast="36" xr6:coauthVersionMax="47" xr10:uidLastSave="{5F1F5E36-54E9-42A4-BEB0-A519EC8803A3}"/>
  <bookViews>
    <workbookView xWindow="-120" yWindow="-120" windowWidth="15480" windowHeight="4350" xr2:uid="{00000000-000D-0000-FFFF-FFFF00000000}"/>
  </bookViews>
  <sheets>
    <sheet name="Hoja1" sheetId="1" r:id="rId1"/>
    <sheet name="Hoja2" sheetId="2" state="hidden" r:id="rId2"/>
  </sheets>
  <definedNames>
    <definedName name="_xlnm.Print_Area" localSheetId="0">Hoja1!$A$1:$O$40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0" i="1" l="1"/>
  <c r="O31" i="1" s="1"/>
  <c r="L21" i="1"/>
  <c r="J21" i="1"/>
  <c r="H21" i="1"/>
  <c r="K21" i="1" l="1"/>
  <c r="M21" i="1"/>
  <c r="N21" i="1"/>
  <c r="O21" i="1" s="1"/>
  <c r="H20" i="1"/>
  <c r="J20" i="1"/>
  <c r="L20" i="1"/>
  <c r="M20" i="1" s="1"/>
  <c r="O24" i="1"/>
  <c r="O27" i="1" s="1"/>
  <c r="N20" i="1" l="1"/>
  <c r="O20" i="1" s="1"/>
  <c r="K20" i="1"/>
  <c r="O23" i="1"/>
  <c r="O25" i="1" l="1"/>
  <c r="O28" i="1" l="1"/>
  <c r="O29" i="1" s="1"/>
  <c r="O26" i="1"/>
  <c r="O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<sst xmlns="http://schemas.openxmlformats.org/spreadsheetml/2006/main" count="49" uniqueCount="47">
  <si>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</si>
  <si>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</si>
  <si>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</si>
  <si>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</si>
  <si>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</si>
  <si>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</si>
  <si>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</si>
  <si>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</si>
  <si>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</si>
  <si>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</si>
  <si>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</si>
  <si>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</si>
  <si>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</si>
  <si>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</si>
  <si>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</si>
  <si>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</si>
  <si>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</si>
  <si>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</si>
  <si>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</si>
  <si>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</si>
  <si>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</si>
  <si>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</si>
  <si>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</si>
  <si>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</si>
  <si>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</si>
  <si>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</si>
  <si>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</si>
  <si>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</si>
  <si>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</si>
  <si>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</si>
  <si>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</si>
  <si>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</si>
  <si>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</si>
  <si>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</si>
  <si>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</si>
  <si>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</si>
  <si>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</si>
  <si>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</si>
  <si>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</si>
  <si>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</si>
  <si>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</si>
  <si>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</si>
  <si>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</si>
  <si>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</si>
  <si>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</si>
  <si>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 xml:space="preserve">SALÓN DEL EVENTO 
Alquiler del Salón para 350 personas, montaje con sillas, recursos audiovisuales, tarima, sonido, 2 micrófonos inalámbricos, luces que amenicen de acuerdo al evento, video beam, pantalla gigante, aire acondicionado, estación de café y aromática lo que dure el evento 
Nota: el evento se debe realizar  en un hotel reconocido de gran trayectoria en el manejo de estos eventos en la cuidad de Girardot Cundinamarca el cual será asignado por el supervisor, de 8am a 4pm
</t>
  </si>
  <si>
    <t>CONFERENCISTA PRINCIPAL 
Que realicé conferencias sobre “tendencias generacionales"
Emergente”, “Disciplinas de Resiliencia” bajo 4 etapas 
-Imperfección Humana 
-Amor propio 
-Tres elementos 
-Renacimiento 
Conferencia sobre disciplina y inteligencia emocional: 
-Fu / Viento / Encuentro con mi Identidad. 
-Rin / Bosque / El tesoro de mi Integridad. 
-Fuego / La importancia de mi Pasión 
-Montaña / La disciplina de mi Fe. 
Trabajador social, con por lo menos un (1) proyecto de Turismo con Propósito para liderar una sociedad emergente. 
Con por lo menos 3 libros publicados de manera impresa o digital  
Intervención en medios de Comunicación nacional y/o internacionales como: 
-CNN en español 
-El tiempo Televisión 
-Canal Caracol 
-Canal 1UNO 
-El radar 
Nota: El tiempo de duración de la conferencia debe ser por lo menos de una hora y veinte minutos (1h:20m), el conferencista será designado por el supervisor del contrato.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</si>
</sst>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hidden="1"/>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0" fontId="1" fillId="0" borderId="1" xfId="0" applyFont="1" applyBorder="1" applyAlignment="1">
      <alignment wrapText="1"/>
    </xf>
    <xf numFmtId="9" fontId="3" fillId="35" borderId="28" xfId="1" applyFont="1" applyFill="1" applyBorder="1" applyAlignment="1" applyProtection="1">
      <alignment horizontal="center" vertical="center"/>
      <protection locked="0"/>
    </xf>
    <xf numFmtId="9" fontId="3" fillId="35" borderId="2" xfId="1" applyFont="1" applyFill="1" applyBorder="1" applyAlignment="1" applyProtection="1">
      <alignment horizontal="center" vertical="center"/>
      <protection locked="0"/>
    </xf>
    <xf numFmtId="43" fontId="3" fillId="0" borderId="28" xfId="3" applyFont="1" applyFill="1" applyBorder="1" applyAlignment="1" applyProtection="1">
      <alignment horizontal="center" vertical="center"/>
      <protection hidden="1"/>
    </xf>
    <xf numFmtId="43" fontId="3" fillId="0" borderId="2" xfId="3" applyFont="1" applyFill="1" applyBorder="1" applyAlignment="1" applyProtection="1">
      <alignment horizontal="center" vertical="center"/>
      <protection hidden="1"/>
    </xf>
    <xf numFmtId="0" fontId="1" fillId="0" borderId="1" xfId="0" applyFont="1" applyBorder="1" applyAlignment="1">
      <alignment horizontal="lef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topLeftCell="A20" zoomScale="60" zoomScaleNormal="60" zoomScaleSheetLayoutView="70" zoomScalePageLayoutView="55" workbookViewId="0">
      <selection activeCell="I20" sqref="I20"/>
    </sheetView>
  </sheetViews>
  <sheetFormatPr baseColWidth="10" defaultColWidth="11.42578125" defaultRowHeight="15" x14ac:dyDescent="0.25"/>
  <cols>
    <col min="1" max="1" width="13.28515625" style="8" customWidth="1"/>
    <col min="2" max="2" width="87.285156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9"/>
      <c r="J12" s="29"/>
      <c r="K12" s="17"/>
    </row>
    <row r="13" spans="1:15" ht="15.75" thickBot="1" x14ac:dyDescent="0.3">
      <c r="A13" s="49"/>
      <c r="B13" s="50"/>
      <c r="C13" s="19"/>
      <c r="D13" s="20"/>
      <c r="E13" s="16"/>
      <c r="F13" s="16"/>
      <c r="G13" s="16"/>
      <c r="K13" s="17"/>
    </row>
    <row r="14" spans="1:15" ht="30" customHeight="1" thickBot="1" x14ac:dyDescent="0.3">
      <c r="A14" s="49"/>
      <c r="B14" s="50"/>
      <c r="C14" s="19"/>
      <c r="D14" s="44" t="s">
        <v>18</v>
      </c>
      <c r="E14" s="45"/>
      <c r="F14" s="45"/>
      <c r="G14" s="46"/>
      <c r="H14" s="7"/>
      <c r="I14" s="29"/>
      <c r="J14" s="29"/>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159.75" customHeight="1" x14ac:dyDescent="0.2">
      <c r="A20" s="32">
        <v>1</v>
      </c>
      <c r="B20" s="79" t="s">
        <v>45</v>
      </c>
      <c r="C20" s="33"/>
      <c r="D20" s="25">
        <v>1</v>
      </c>
      <c r="E20" s="34" t="s">
        <v>44</v>
      </c>
      <c r="F20" s="35"/>
      <c r="G20" s="28">
        <v>0</v>
      </c>
      <c r="H20" s="1">
        <f t="shared" ref="H20" si="0">+ROUND(F20*G20,0)</f>
        <v>0</v>
      </c>
      <c r="I20" s="28">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409.6" customHeight="1" x14ac:dyDescent="0.25">
      <c r="A21" s="74">
        <v>2</v>
      </c>
      <c r="B21" s="84" t="s">
        <v>46</v>
      </c>
      <c r="C21" s="75"/>
      <c r="D21" s="76">
        <v>1</v>
      </c>
      <c r="E21" s="77" t="s">
        <v>44</v>
      </c>
      <c r="F21" s="78"/>
      <c r="G21" s="80">
        <v>0</v>
      </c>
      <c r="H21" s="82">
        <f t="shared" ref="H21" si="7">+ROUND(F21*G21,0)</f>
        <v>0</v>
      </c>
      <c r="I21" s="80">
        <v>0</v>
      </c>
      <c r="J21" s="82">
        <f t="shared" ref="J21" si="8">ROUND(F21*I21,0)</f>
        <v>0</v>
      </c>
      <c r="K21" s="82">
        <f t="shared" ref="K21" si="9">ROUND(F21+H21+J21,0)</f>
        <v>0</v>
      </c>
      <c r="L21" s="82">
        <f t="shared" ref="L21" si="10">ROUND(F21*D21,0)</f>
        <v>0</v>
      </c>
      <c r="M21" s="82">
        <f t="shared" ref="M21" si="11">ROUND(L21*G21,0)</f>
        <v>0</v>
      </c>
      <c r="N21" s="82">
        <f t="shared" ref="N21" si="12">ROUND(L21*I21,0)</f>
        <v>0</v>
      </c>
      <c r="O21" s="82">
        <f t="shared" ref="O21" si="13">ROUND(L21+N21+M21,0)</f>
        <v>0</v>
      </c>
    </row>
    <row r="22" spans="1:15" s="24" customFormat="1" ht="14.25" customHeight="1" x14ac:dyDescent="0.25">
      <c r="A22" s="74"/>
      <c r="B22" s="84"/>
      <c r="C22" s="75"/>
      <c r="D22" s="76"/>
      <c r="E22" s="77"/>
      <c r="F22" s="78"/>
      <c r="G22" s="81"/>
      <c r="H22" s="83"/>
      <c r="I22" s="81"/>
      <c r="J22" s="83"/>
      <c r="K22" s="83"/>
      <c r="L22" s="83"/>
      <c r="M22" s="83"/>
      <c r="N22" s="83"/>
      <c r="O22" s="83"/>
    </row>
    <row r="23" spans="1:15" s="24" customFormat="1" ht="42" customHeight="1" thickBot="1" x14ac:dyDescent="0.25">
      <c r="A23" s="19"/>
      <c r="B23" s="69"/>
      <c r="C23" s="69"/>
      <c r="D23" s="69"/>
      <c r="E23" s="69"/>
      <c r="F23" s="69"/>
      <c r="G23" s="69"/>
      <c r="H23" s="69"/>
      <c r="I23" s="69"/>
      <c r="J23" s="69"/>
      <c r="K23" s="69"/>
      <c r="L23" s="69"/>
      <c r="M23" s="70" t="s">
        <v>35</v>
      </c>
      <c r="N23" s="70"/>
      <c r="O23" s="31">
        <f>SUMIF(G:G,0%,L:L)</f>
        <v>0</v>
      </c>
    </row>
    <row r="24" spans="1:15" s="24" customFormat="1" ht="39" customHeight="1" thickBot="1" x14ac:dyDescent="0.25">
      <c r="A24" s="58" t="s">
        <v>24</v>
      </c>
      <c r="B24" s="59"/>
      <c r="C24" s="59"/>
      <c r="D24" s="59"/>
      <c r="E24" s="59"/>
      <c r="F24" s="59"/>
      <c r="G24" s="59"/>
      <c r="H24" s="59"/>
      <c r="I24" s="59"/>
      <c r="J24" s="59"/>
      <c r="K24" s="59"/>
      <c r="L24" s="59"/>
      <c r="M24" s="71" t="s">
        <v>10</v>
      </c>
      <c r="N24" s="71"/>
      <c r="O24" s="4">
        <f>SUMIF(G:G,5%,L:L)</f>
        <v>0</v>
      </c>
    </row>
    <row r="25" spans="1:15" s="24" customFormat="1" ht="30" customHeight="1" x14ac:dyDescent="0.2">
      <c r="A25" s="54" t="s">
        <v>42</v>
      </c>
      <c r="B25" s="55"/>
      <c r="C25" s="55"/>
      <c r="D25" s="55"/>
      <c r="E25" s="55"/>
      <c r="F25" s="55"/>
      <c r="G25" s="55"/>
      <c r="H25" s="55"/>
      <c r="I25" s="55"/>
      <c r="J25" s="55"/>
      <c r="K25" s="55"/>
      <c r="L25" s="56"/>
      <c r="M25" s="71" t="s">
        <v>11</v>
      </c>
      <c r="N25" s="71"/>
      <c r="O25" s="4">
        <f>SUMIF(G:G,19%,L:L)</f>
        <v>0</v>
      </c>
    </row>
    <row r="26" spans="1:15" s="24" customFormat="1" ht="30" customHeight="1" x14ac:dyDescent="0.2">
      <c r="A26" s="57"/>
      <c r="B26" s="57"/>
      <c r="C26" s="57"/>
      <c r="D26" s="57"/>
      <c r="E26" s="57"/>
      <c r="F26" s="57"/>
      <c r="G26" s="57"/>
      <c r="H26" s="57"/>
      <c r="I26" s="57"/>
      <c r="J26" s="57"/>
      <c r="K26" s="57"/>
      <c r="L26" s="57"/>
      <c r="M26" s="36" t="s">
        <v>7</v>
      </c>
      <c r="N26" s="37"/>
      <c r="O26" s="5">
        <f>SUM(O23:O25)</f>
        <v>0</v>
      </c>
    </row>
    <row r="27" spans="1:15" s="24" customFormat="1" ht="30" customHeight="1" x14ac:dyDescent="0.2">
      <c r="A27" s="57"/>
      <c r="B27" s="57"/>
      <c r="C27" s="57"/>
      <c r="D27" s="57"/>
      <c r="E27" s="57"/>
      <c r="F27" s="57"/>
      <c r="G27" s="57"/>
      <c r="H27" s="57"/>
      <c r="I27" s="57"/>
      <c r="J27" s="57"/>
      <c r="K27" s="57"/>
      <c r="L27" s="57"/>
      <c r="M27" s="72" t="s">
        <v>12</v>
      </c>
      <c r="N27" s="73"/>
      <c r="O27" s="6">
        <f>ROUND(O24*5%,0)</f>
        <v>0</v>
      </c>
    </row>
    <row r="28" spans="1:15" s="24" customFormat="1" ht="30" customHeight="1" x14ac:dyDescent="0.2">
      <c r="A28" s="57"/>
      <c r="B28" s="57"/>
      <c r="C28" s="57"/>
      <c r="D28" s="57"/>
      <c r="E28" s="57"/>
      <c r="F28" s="57"/>
      <c r="G28" s="57"/>
      <c r="H28" s="57"/>
      <c r="I28" s="57"/>
      <c r="J28" s="57"/>
      <c r="K28" s="57"/>
      <c r="L28" s="57"/>
      <c r="M28" s="72" t="s">
        <v>13</v>
      </c>
      <c r="N28" s="73"/>
      <c r="O28" s="4">
        <f>ROUND(O25*19%,0)</f>
        <v>0</v>
      </c>
    </row>
    <row r="29" spans="1:15" s="24" customFormat="1" ht="30" customHeight="1" x14ac:dyDescent="0.2">
      <c r="A29" s="57"/>
      <c r="B29" s="57"/>
      <c r="C29" s="57"/>
      <c r="D29" s="57"/>
      <c r="E29" s="57"/>
      <c r="F29" s="57"/>
      <c r="G29" s="57"/>
      <c r="H29" s="57"/>
      <c r="I29" s="57"/>
      <c r="J29" s="57"/>
      <c r="K29" s="57"/>
      <c r="L29" s="57"/>
      <c r="M29" s="36" t="s">
        <v>14</v>
      </c>
      <c r="N29" s="37"/>
      <c r="O29" s="5">
        <f>SUM(O27:O28)</f>
        <v>0</v>
      </c>
    </row>
    <row r="30" spans="1:15" s="24" customFormat="1" ht="30" customHeight="1" x14ac:dyDescent="0.2">
      <c r="A30" s="57"/>
      <c r="B30" s="57"/>
      <c r="C30" s="57"/>
      <c r="D30" s="57"/>
      <c r="E30" s="57"/>
      <c r="F30" s="57"/>
      <c r="G30" s="57"/>
      <c r="H30" s="57"/>
      <c r="I30" s="57"/>
      <c r="J30" s="57"/>
      <c r="K30" s="57"/>
      <c r="L30" s="57"/>
      <c r="M30" s="40" t="s">
        <v>33</v>
      </c>
      <c r="N30" s="41"/>
      <c r="O30" s="4">
        <f>SUMIF(I:I,8%,N:N)</f>
        <v>0</v>
      </c>
    </row>
    <row r="31" spans="1:15" s="24" customFormat="1" ht="37.5" customHeight="1" x14ac:dyDescent="0.2">
      <c r="A31" s="57"/>
      <c r="B31" s="57"/>
      <c r="C31" s="57"/>
      <c r="D31" s="57"/>
      <c r="E31" s="57"/>
      <c r="F31" s="57"/>
      <c r="G31" s="57"/>
      <c r="H31" s="57"/>
      <c r="I31" s="57"/>
      <c r="J31" s="57"/>
      <c r="K31" s="57"/>
      <c r="L31" s="57"/>
      <c r="M31" s="38" t="s">
        <v>32</v>
      </c>
      <c r="N31" s="39"/>
      <c r="O31" s="5">
        <f>SUM(O30)</f>
        <v>0</v>
      </c>
    </row>
    <row r="32" spans="1:15" s="24" customFormat="1" ht="44.25" customHeight="1" x14ac:dyDescent="0.2">
      <c r="A32" s="57"/>
      <c r="B32" s="57"/>
      <c r="C32" s="57"/>
      <c r="D32" s="57"/>
      <c r="E32" s="57"/>
      <c r="F32" s="57"/>
      <c r="G32" s="57"/>
      <c r="H32" s="57"/>
      <c r="I32" s="57"/>
      <c r="J32" s="57"/>
      <c r="K32" s="57"/>
      <c r="L32" s="57"/>
      <c r="M32" s="38" t="s">
        <v>15</v>
      </c>
      <c r="N32" s="39"/>
      <c r="O32" s="5">
        <f>+O26+O29+O31</f>
        <v>0</v>
      </c>
    </row>
    <row r="35" spans="1:3" x14ac:dyDescent="0.25">
      <c r="B35" s="30"/>
      <c r="C35" s="30"/>
    </row>
    <row r="36" spans="1:3" x14ac:dyDescent="0.25">
      <c r="B36" s="67"/>
      <c r="C36" s="67"/>
    </row>
    <row r="37" spans="1:3" ht="15.75" thickBot="1" x14ac:dyDescent="0.3">
      <c r="B37" s="68"/>
      <c r="C37" s="68"/>
    </row>
    <row r="38" spans="1:3" x14ac:dyDescent="0.25">
      <c r="B38" s="61" t="s">
        <v>20</v>
      </c>
      <c r="C38" s="61"/>
    </row>
    <row r="40" spans="1:3" x14ac:dyDescent="0.25">
      <c r="A40" s="26" t="s">
        <v>43</v>
      </c>
    </row>
  </sheetData>
  <sheetProtection algorithmName="SHA-512" hashValue="3ClrRwgKesrFBKyVA8Wi9oCVLay9EqqnPEsqIwdQMh33qQPlNsrpaAUGCIdq4mRTMRMS8VbxHkhjdG12SRaJ+w==" saltValue="K3cHDBzaXMQ9waoTziaFsw==" spinCount="100000" sheet="1" selectLockedCells="1"/>
  <mergeCells count="45">
    <mergeCell ref="K21:K22"/>
    <mergeCell ref="L21:L22"/>
    <mergeCell ref="M21:M22"/>
    <mergeCell ref="N21:N22"/>
    <mergeCell ref="O21:O22"/>
    <mergeCell ref="F21:F22"/>
    <mergeCell ref="G21:G22"/>
    <mergeCell ref="H21:H22"/>
    <mergeCell ref="I21:I22"/>
    <mergeCell ref="J21:J22"/>
    <mergeCell ref="A21:A22"/>
    <mergeCell ref="B21:B22"/>
    <mergeCell ref="C21:C22"/>
    <mergeCell ref="D21:D22"/>
    <mergeCell ref="E21:E22"/>
    <mergeCell ref="A25:L32"/>
    <mergeCell ref="A24:L24"/>
    <mergeCell ref="A10:B10"/>
    <mergeCell ref="B38:C38"/>
    <mergeCell ref="D14:G14"/>
    <mergeCell ref="D16:G16"/>
    <mergeCell ref="F10:G10"/>
    <mergeCell ref="L10:N10"/>
    <mergeCell ref="B36:C37"/>
    <mergeCell ref="B23:L23"/>
    <mergeCell ref="M23:N23"/>
    <mergeCell ref="M24:N24"/>
    <mergeCell ref="M25:N25"/>
    <mergeCell ref="M26:N26"/>
    <mergeCell ref="M27:N27"/>
    <mergeCell ref="M28:N28"/>
    <mergeCell ref="A2:A5"/>
    <mergeCell ref="D12:G12"/>
    <mergeCell ref="A12:B16"/>
    <mergeCell ref="B2:M2"/>
    <mergeCell ref="B3:M3"/>
    <mergeCell ref="B4:M5"/>
    <mergeCell ref="M29:N29"/>
    <mergeCell ref="M32:N32"/>
    <mergeCell ref="M30:N30"/>
    <mergeCell ref="M31:N31"/>
    <mergeCell ref="N2:O2"/>
    <mergeCell ref="N3:O3"/>
    <mergeCell ref="N4:O4"/>
    <mergeCell ref="N5:O5"/>
  </mergeCells>
  <dataValidations count="1">
    <dataValidation type="whole" allowBlank="1" showInputMessage="1" showErrorMessage="1" sqref="F20: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purl.org/dc/elements/1.1/"/>
    <ds:schemaRef ds:uri="39f7a895-868e-4739-ab10-589c64175fbd"/>
    <ds:schemaRef ds:uri="http://www.w3.org/XML/1998/namespace"/>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2022-09-16T17:02:44Z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