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ailunicundiedu-my.sharepoint.com/personal/apmora_ucundinamarca_edu_co/Documents/2022/F-CD-245 SERVICIO MENSAJERÍA- ARCHIVO/PUBLICACIÓN/"/>
    </mc:Choice>
  </mc:AlternateContent>
  <xr:revisionPtr revIDLastSave="276" documentId="8_{A2FB0E5F-75CD-42D5-841B-588E7552C16D}" xr6:coauthVersionLast="47" xr6:coauthVersionMax="47" xr10:uidLastSave="{19EE23CA-AFF3-47F6-BAC5-C0CBA108AE03}"/>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Hoja1!$A$1:$P$55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35" i="1" l="1"/>
  <c r="K35" i="1"/>
  <c r="I35" i="1"/>
  <c r="L35" i="1" s="1"/>
  <c r="M34" i="1"/>
  <c r="N34" i="1" s="1"/>
  <c r="K34" i="1"/>
  <c r="I34" i="1"/>
  <c r="M33" i="1"/>
  <c r="N33" i="1" s="1"/>
  <c r="K33" i="1"/>
  <c r="I33" i="1"/>
  <c r="L33" i="1" s="1"/>
  <c r="M32" i="1"/>
  <c r="K32" i="1"/>
  <c r="I32" i="1"/>
  <c r="M31" i="1"/>
  <c r="K31" i="1"/>
  <c r="I31" i="1"/>
  <c r="M28" i="1"/>
  <c r="N28" i="1" s="1"/>
  <c r="K28" i="1"/>
  <c r="I28" i="1"/>
  <c r="L28" i="1" s="1"/>
  <c r="M27" i="1"/>
  <c r="N27" i="1" s="1"/>
  <c r="K27" i="1"/>
  <c r="I27" i="1"/>
  <c r="M26" i="1"/>
  <c r="N26" i="1" s="1"/>
  <c r="K26" i="1"/>
  <c r="I26" i="1"/>
  <c r="M25" i="1"/>
  <c r="O25" i="1" s="1"/>
  <c r="K25" i="1"/>
  <c r="I25" i="1"/>
  <c r="L25" i="1" s="1"/>
  <c r="M24" i="1"/>
  <c r="O24" i="1" s="1"/>
  <c r="K24" i="1"/>
  <c r="I24" i="1"/>
  <c r="M23" i="1"/>
  <c r="O23" i="1" s="1"/>
  <c r="K23" i="1"/>
  <c r="I23" i="1"/>
  <c r="L23" i="1" s="1"/>
  <c r="M22" i="1"/>
  <c r="K22" i="1"/>
  <c r="I22" i="1"/>
  <c r="I29" i="1"/>
  <c r="K29" i="1"/>
  <c r="M29" i="1"/>
  <c r="O29" i="1" s="1"/>
  <c r="I30" i="1"/>
  <c r="K30" i="1"/>
  <c r="M30" i="1"/>
  <c r="O30" i="1" s="1"/>
  <c r="I36" i="1"/>
  <c r="K36" i="1"/>
  <c r="M36" i="1"/>
  <c r="N36" i="1" s="1"/>
  <c r="I37" i="1"/>
  <c r="K37" i="1"/>
  <c r="M37" i="1"/>
  <c r="N37" i="1" s="1"/>
  <c r="I21" i="1"/>
  <c r="K21" i="1"/>
  <c r="M21" i="1"/>
  <c r="N21" i="1" s="1"/>
  <c r="P39" i="1"/>
  <c r="P42" i="1" s="1"/>
  <c r="L34" i="1" l="1"/>
  <c r="L26" i="1"/>
  <c r="L32" i="1"/>
  <c r="L24" i="1"/>
  <c r="L30" i="1"/>
  <c r="O34" i="1"/>
  <c r="P34" i="1" s="1"/>
  <c r="L31" i="1"/>
  <c r="O33" i="1"/>
  <c r="P33" i="1" s="1"/>
  <c r="N29" i="1"/>
  <c r="P29" i="1" s="1"/>
  <c r="O32" i="1"/>
  <c r="N35" i="1"/>
  <c r="O35" i="1"/>
  <c r="N32" i="1"/>
  <c r="N31" i="1"/>
  <c r="O31" i="1"/>
  <c r="N23" i="1"/>
  <c r="P23" i="1" s="1"/>
  <c r="L27" i="1"/>
  <c r="L22" i="1"/>
  <c r="O28" i="1"/>
  <c r="P28" i="1" s="1"/>
  <c r="N22" i="1"/>
  <c r="O27" i="1"/>
  <c r="P27" i="1" s="1"/>
  <c r="N25" i="1"/>
  <c r="P25" i="1" s="1"/>
  <c r="O22" i="1"/>
  <c r="N24" i="1"/>
  <c r="P24" i="1" s="1"/>
  <c r="O26" i="1"/>
  <c r="P26" i="1" s="1"/>
  <c r="L37" i="1"/>
  <c r="L36" i="1"/>
  <c r="L29" i="1"/>
  <c r="O37" i="1"/>
  <c r="P37" i="1" s="1"/>
  <c r="N30" i="1"/>
  <c r="P30" i="1" s="1"/>
  <c r="O36" i="1"/>
  <c r="P36" i="1" s="1"/>
  <c r="O21" i="1"/>
  <c r="P21" i="1" s="1"/>
  <c r="L21" i="1"/>
  <c r="P45" i="1"/>
  <c r="P38" i="1"/>
  <c r="P31" i="1" l="1"/>
  <c r="P35" i="1"/>
  <c r="P32" i="1"/>
  <c r="P22" i="1"/>
  <c r="P46" i="1"/>
  <c r="P40" i="1" l="1"/>
  <c r="P43" i="1" l="1"/>
  <c r="P44" i="1" s="1"/>
  <c r="P41" i="1"/>
  <c r="P4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I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I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<sst xmlns="http://schemas.openxmlformats.org/spreadsheetml/2006/main" count="85" uniqueCount="57">
  <si>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</si>
  <si>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</si>
  <si>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</si>
  <si>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</si>
  <si>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</si>
  <si>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</si>
  <si>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</si>
  <si>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</si>
  <si>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</si>
  <si>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</si>
  <si>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</si>
  <si>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</si>
  <si>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</si>
  <si>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</si>
  <si>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</si>
  <si>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</si>
  <si>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</si>
  <si>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</si>
  <si>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</si>
  <si>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</si>
  <si>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</si>
  <si>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</si>
  <si>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</si>
  <si>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</si>
  <si>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</si>
  <si>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</si>
  <si>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</si>
  <si>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</si>
  <si>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</si>
  <si>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</si>
  <si>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</si>
  <si>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</si>
  <si>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</si>
  <si>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</si>
  <si>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</si>
  <si>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</si>
  <si>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</si>
  <si>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</si>
  <si>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</si>
  <si>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</si>
  <si>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</si>
  <si>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</si>
  <si>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</si>
  <si>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</si>
  <si>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DESTINOS</t>
  </si>
  <si>
    <t>PESO</t>
  </si>
  <si>
    <t>GLOBAL</t>
  </si>
  <si>
    <t>UNIDAD</t>
  </si>
  <si>
    <t>URBANO 
(LOCALES)</t>
  </si>
  <si>
    <t>0- 500</t>
  </si>
  <si>
    <t>501- 1000</t>
  </si>
  <si>
    <t>1001-  2000</t>
  </si>
  <si>
    <t>MÁS 2000</t>
  </si>
  <si>
    <t>REGIONAL</t>
  </si>
  <si>
    <t>NACIONAL</t>
  </si>
  <si>
    <t>INTERNACIONAL</t>
  </si>
  <si>
    <r>
      <t xml:space="preserve">Se destina una </t>
    </r>
    <r>
      <rPr>
        <b/>
        <sz val="10"/>
        <color theme="1"/>
        <rFont val="Arial"/>
        <family val="2"/>
      </rPr>
      <t>bolsa</t>
    </r>
    <r>
      <rPr>
        <sz val="10"/>
        <color theme="1"/>
        <rFont val="Arial"/>
        <family val="2"/>
      </rPr>
      <t xml:space="preserve"> por valor de dos millones de pesos </t>
    </r>
    <r>
      <rPr>
        <b/>
        <sz val="10"/>
        <color theme="1"/>
        <rFont val="Arial"/>
        <family val="2"/>
      </rPr>
      <t>($2.000.000) M/CTE</t>
    </r>
    <r>
      <rPr>
        <sz val="10"/>
        <color theme="1"/>
        <rFont val="Arial"/>
        <family val="2"/>
      </rPr>
      <t xml:space="preserve"> para aquellos destinos nacionales o internacionales imprevistos o por fuera de la frecuencia de rutas de la Universidad de Cundinamarca.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</si>
</sst>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8">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3" fontId="1" fillId="2" borderId="0" xfId="0" applyNumberFormat="1" applyFont="1" applyFill="1" applyProtection="1">
      <protection hidden="1"/>
    </xf>
    <xf numFmtId="0" fontId="2" fillId="0" borderId="1" xfId="0" applyFont="1" applyBorder="1" applyAlignment="1" applyProtection="1">
      <alignment vertical="top"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8" fillId="3" borderId="14" xfId="0" applyFont="1" applyFill="1" applyBorder="1" applyAlignment="1" applyProtection="1">
      <alignment horizontal="center" vertical="center" wrapText="1"/>
      <protection hidden="1"/>
    </xf>
    <xf numFmtId="0" fontId="8" fillId="3" borderId="0" xfId="0" applyFont="1" applyFill="1" applyBorder="1" applyAlignment="1" applyProtection="1">
      <alignment horizontal="center" vertical="center" wrapText="1"/>
      <protection hidden="1"/>
    </xf>
    <xf numFmtId="0" fontId="8" fillId="3" borderId="15" xfId="0" applyFont="1" applyFill="1" applyBorder="1" applyAlignment="1" applyProtection="1">
      <alignment horizontal="center" vertical="center" wrapText="1"/>
      <protection hidden="1"/>
    </xf>
    <xf numFmtId="0" fontId="8" fillId="3" borderId="5" xfId="0" applyFont="1" applyFill="1" applyBorder="1" applyAlignment="1" applyProtection="1">
      <alignment horizontal="center" vertical="center" wrapText="1"/>
      <protection hidden="1"/>
    </xf>
    <xf numFmtId="0" fontId="8" fillId="3" borderId="28" xfId="0" applyFont="1" applyFill="1" applyBorder="1" applyAlignment="1" applyProtection="1">
      <alignment horizontal="center" vertical="center" wrapText="1"/>
      <protection hidden="1"/>
    </xf>
    <xf numFmtId="0" fontId="8" fillId="3" borderId="2" xfId="0" applyFont="1" applyFill="1" applyBorder="1" applyAlignment="1" applyProtection="1">
      <alignment horizontal="center" vertical="center" wrapText="1"/>
      <protection hidden="1"/>
    </xf>
    <xf numFmtId="43" fontId="8" fillId="3" borderId="28" xfId="3" applyFont="1" applyFill="1" applyBorder="1" applyAlignment="1" applyProtection="1">
      <alignment horizontal="center" vertical="center" wrapText="1"/>
      <protection hidden="1"/>
    </xf>
    <xf numFmtId="43" fontId="8" fillId="3" borderId="2" xfId="3" applyFont="1" applyFill="1" applyBorder="1" applyAlignment="1" applyProtection="1">
      <alignment horizontal="center" vertical="center" wrapText="1"/>
      <protection hidden="1"/>
    </xf>
    <xf numFmtId="0" fontId="6" fillId="0" borderId="28" xfId="0" applyFont="1" applyBorder="1" applyAlignment="1" applyProtection="1">
      <alignment horizontal="center" vertical="center" wrapText="1"/>
      <protection hidden="1"/>
    </xf>
    <xf numFmtId="0" fontId="6" fillId="0" borderId="29" xfId="0" applyFont="1" applyBorder="1" applyAlignment="1" applyProtection="1">
      <alignment horizontal="center" vertical="center"/>
      <protection hidden="1"/>
    </xf>
    <xf numFmtId="0" fontId="6" fillId="0" borderId="2" xfId="0" applyFont="1" applyBorder="1" applyAlignment="1" applyProtection="1">
      <alignment horizontal="center" vertical="center"/>
      <protection hidden="1"/>
    </xf>
    <xf numFmtId="0" fontId="6" fillId="0" borderId="1" xfId="0" applyFont="1" applyBorder="1" applyAlignment="1" applyProtection="1">
      <alignment horizontal="center" vertical="center" wrapText="1"/>
      <protection hidden="1"/>
    </xf>
    <xf numFmtId="0" fontId="6" fillId="0" borderId="28" xfId="0" applyFont="1" applyBorder="1" applyAlignment="1" applyProtection="1">
      <alignment horizontal="center" vertical="center"/>
      <protection hidden="1"/>
    </xf>
    <xf numFmtId="0" fontId="3" fillId="0" borderId="5" xfId="0" applyFont="1" applyBorder="1" applyAlignment="1" applyProtection="1">
      <alignment horizontal="center" vertical="center"/>
      <protection hidden="1"/>
    </xf>
    <xf numFmtId="0" fontId="3" fillId="0" borderId="3" xfId="0" applyFont="1" applyBorder="1" applyAlignment="1" applyProtection="1">
      <alignment horizontal="center" vertical="center" wrapText="1"/>
      <protection hidden="1"/>
    </xf>
    <xf numFmtId="0" fontId="9" fillId="2" borderId="0" xfId="0" applyFont="1" applyFill="1" applyBorder="1" applyAlignment="1" applyProtection="1">
      <alignment horizontal="center"/>
      <protection hidden="1"/>
    </xf>
    <xf numFmtId="0" fontId="1" fillId="2" borderId="0" xfId="0" applyFont="1" applyFill="1" applyBorder="1" applyAlignment="1" applyProtection="1">
      <alignment horizontal="center"/>
      <protection locked="0" hidden="1"/>
    </xf>
    <xf numFmtId="0" fontId="1" fillId="2" borderId="15" xfId="0" applyFont="1" applyFill="1" applyBorder="1" applyAlignment="1" applyProtection="1">
      <alignment horizontal="center"/>
      <protection locked="0" hidden="1"/>
    </xf>
    <xf numFmtId="0" fontId="1" fillId="2" borderId="0" xfId="0" applyFont="1" applyFill="1" applyAlignment="1" applyProtection="1">
      <alignment horizontal="center" vertical="center" wrapText="1"/>
    </xf>
    <xf numFmtId="0" fontId="1" fillId="2" borderId="0" xfId="0" applyFont="1" applyFill="1" applyProtection="1"/>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6"/>
  <sheetViews>
    <sheetView showGridLines="0" tabSelected="1" topLeftCell="A18" zoomScale="70" zoomScaleNormal="70" zoomScaleSheetLayoutView="70" zoomScalePageLayoutView="55" workbookViewId="0">
      <selection activeCell="G36" sqref="G36"/>
    </sheetView>
  </sheetViews>
  <sheetFormatPr baseColWidth="10" defaultColWidth="11.42578125" defaultRowHeight="15" x14ac:dyDescent="0.25"/>
  <cols>
    <col min="1" max="1" width="13.28515625" style="8" customWidth="1"/>
    <col min="2" max="2" width="21.7109375" style="8" customWidth="1"/>
    <col min="3" max="3" width="21.85546875" style="8" customWidth="1"/>
    <col min="4" max="4" width="21" style="8" customWidth="1"/>
    <col min="5" max="5" width="16.140625" style="8" customWidth="1"/>
    <col min="6" max="6" width="17" style="8" customWidth="1"/>
    <col min="7" max="7" width="13.5703125" style="8" customWidth="1"/>
    <col min="8" max="8" width="12.85546875" style="8" customWidth="1"/>
    <col min="9" max="9" width="15" style="8" customWidth="1"/>
    <col min="10" max="10" width="20.28515625" style="8" customWidth="1"/>
    <col min="11" max="11" width="15" style="8" customWidth="1"/>
    <col min="12" max="12" width="17.85546875" style="10" customWidth="1"/>
    <col min="13" max="14" width="16.7109375" style="10" customWidth="1"/>
    <col min="15" max="15" width="14.7109375" style="10" customWidth="1"/>
    <col min="16" max="16" width="18.7109375" style="10" customWidth="1"/>
    <col min="17" max="16384" width="11.42578125" style="10"/>
  </cols>
  <sheetData>
    <row r="1" spans="1:16" x14ac:dyDescent="0.25">
      <c r="G1" s="9"/>
    </row>
    <row r="2" spans="1:16" ht="15.75" customHeight="1" x14ac:dyDescent="0.25">
      <c r="A2" s="55"/>
      <c r="B2" s="32"/>
      <c r="C2" s="62" t="s">
        <v>0</v>
      </c>
      <c r="D2" s="62"/>
      <c r="E2" s="62"/>
      <c r="F2" s="62"/>
      <c r="G2" s="62"/>
      <c r="H2" s="62"/>
      <c r="I2" s="62"/>
      <c r="J2" s="62"/>
      <c r="K2" s="62"/>
      <c r="L2" s="62"/>
      <c r="M2" s="62"/>
      <c r="N2" s="62"/>
      <c r="O2" s="67" t="s">
        <v>37</v>
      </c>
      <c r="P2" s="67"/>
    </row>
    <row r="3" spans="1:16" ht="15.75" customHeight="1" x14ac:dyDescent="0.25">
      <c r="A3" s="55"/>
      <c r="B3" s="32"/>
      <c r="C3" s="62" t="s">
        <v>1</v>
      </c>
      <c r="D3" s="62"/>
      <c r="E3" s="62"/>
      <c r="F3" s="62"/>
      <c r="G3" s="62"/>
      <c r="H3" s="62"/>
      <c r="I3" s="62"/>
      <c r="J3" s="62"/>
      <c r="K3" s="62"/>
      <c r="L3" s="62"/>
      <c r="M3" s="62"/>
      <c r="N3" s="62"/>
      <c r="O3" s="67" t="s">
        <v>40</v>
      </c>
      <c r="P3" s="67"/>
    </row>
    <row r="4" spans="1:16" ht="16.5" customHeight="1" x14ac:dyDescent="0.25">
      <c r="A4" s="55"/>
      <c r="B4" s="32"/>
      <c r="C4" s="62" t="s">
        <v>36</v>
      </c>
      <c r="D4" s="62"/>
      <c r="E4" s="62"/>
      <c r="F4" s="62"/>
      <c r="G4" s="62"/>
      <c r="H4" s="62"/>
      <c r="I4" s="62"/>
      <c r="J4" s="62"/>
      <c r="K4" s="62"/>
      <c r="L4" s="62"/>
      <c r="M4" s="62"/>
      <c r="N4" s="62"/>
      <c r="O4" s="67" t="s">
        <v>41</v>
      </c>
      <c r="P4" s="67"/>
    </row>
    <row r="5" spans="1:16" ht="15" customHeight="1" x14ac:dyDescent="0.25">
      <c r="A5" s="55"/>
      <c r="B5" s="32"/>
      <c r="C5" s="62"/>
      <c r="D5" s="62"/>
      <c r="E5" s="62"/>
      <c r="F5" s="62"/>
      <c r="G5" s="62"/>
      <c r="H5" s="62"/>
      <c r="I5" s="62"/>
      <c r="J5" s="62"/>
      <c r="K5" s="62"/>
      <c r="L5" s="62"/>
      <c r="M5" s="62"/>
      <c r="N5" s="62"/>
      <c r="O5" s="67" t="s">
        <v>38</v>
      </c>
      <c r="P5" s="67"/>
    </row>
    <row r="7" spans="1:16" x14ac:dyDescent="0.25">
      <c r="A7" s="11" t="s">
        <v>39</v>
      </c>
      <c r="B7" s="11"/>
    </row>
    <row r="8" spans="1:16" x14ac:dyDescent="0.25">
      <c r="A8" s="11"/>
      <c r="B8" s="11"/>
    </row>
    <row r="9" spans="1:16" x14ac:dyDescent="0.25">
      <c r="A9" s="12" t="s">
        <v>29</v>
      </c>
      <c r="B9" s="12"/>
    </row>
    <row r="10" spans="1:16" ht="25.5" customHeight="1" x14ac:dyDescent="0.25">
      <c r="A10" s="39" t="s">
        <v>28</v>
      </c>
      <c r="B10" s="39"/>
      <c r="C10" s="39"/>
      <c r="D10" s="13"/>
      <c r="F10" s="14" t="s">
        <v>21</v>
      </c>
      <c r="G10" s="43"/>
      <c r="H10" s="44"/>
      <c r="L10" s="15" t="s">
        <v>16</v>
      </c>
      <c r="M10" s="45"/>
      <c r="N10" s="46"/>
      <c r="O10" s="47"/>
    </row>
    <row r="11" spans="1:16" ht="15.75" thickBot="1" x14ac:dyDescent="0.3">
      <c r="A11" s="13"/>
      <c r="B11" s="13"/>
      <c r="C11" s="13"/>
      <c r="D11" s="13"/>
      <c r="F11" s="16"/>
      <c r="G11" s="16"/>
      <c r="H11" s="16"/>
      <c r="L11" s="17"/>
      <c r="M11" s="18"/>
      <c r="N11" s="18"/>
      <c r="O11" s="18"/>
    </row>
    <row r="12" spans="1:16" ht="30.75" customHeight="1" thickBot="1" x14ac:dyDescent="0.3">
      <c r="A12" s="56" t="s">
        <v>26</v>
      </c>
      <c r="B12" s="68"/>
      <c r="C12" s="57"/>
      <c r="D12" s="19"/>
      <c r="E12" s="40" t="s">
        <v>17</v>
      </c>
      <c r="F12" s="41"/>
      <c r="G12" s="41"/>
      <c r="H12" s="42"/>
      <c r="I12" s="7"/>
      <c r="J12" s="86"/>
      <c r="K12" s="86"/>
      <c r="L12" s="17"/>
    </row>
    <row r="13" spans="1:16" ht="15.75" thickBot="1" x14ac:dyDescent="0.3">
      <c r="A13" s="58"/>
      <c r="B13" s="69"/>
      <c r="C13" s="59"/>
      <c r="D13" s="19"/>
      <c r="E13" s="18"/>
      <c r="F13" s="16"/>
      <c r="G13" s="16"/>
      <c r="H13" s="16"/>
      <c r="L13" s="17"/>
    </row>
    <row r="14" spans="1:16" ht="30" customHeight="1" thickBot="1" x14ac:dyDescent="0.3">
      <c r="A14" s="58"/>
      <c r="B14" s="69"/>
      <c r="C14" s="59"/>
      <c r="D14" s="19"/>
      <c r="E14" s="40" t="s">
        <v>18</v>
      </c>
      <c r="F14" s="41"/>
      <c r="G14" s="41"/>
      <c r="H14" s="42"/>
      <c r="I14" s="7"/>
      <c r="J14" s="86"/>
      <c r="K14" s="86"/>
      <c r="L14" s="17"/>
    </row>
    <row r="15" spans="1:16" ht="18.75" customHeight="1" thickBot="1" x14ac:dyDescent="0.3">
      <c r="A15" s="58"/>
      <c r="B15" s="69"/>
      <c r="C15" s="59"/>
      <c r="D15" s="19"/>
      <c r="F15" s="16"/>
      <c r="G15" s="16"/>
      <c r="H15" s="16"/>
      <c r="L15" s="17"/>
    </row>
    <row r="16" spans="1:16" ht="24" customHeight="1" thickBot="1" x14ac:dyDescent="0.3">
      <c r="A16" s="60"/>
      <c r="B16" s="70"/>
      <c r="C16" s="61"/>
      <c r="D16" s="19"/>
      <c r="E16" s="40" t="s">
        <v>22</v>
      </c>
      <c r="F16" s="41"/>
      <c r="G16" s="41"/>
      <c r="H16" s="42"/>
      <c r="I16" s="7"/>
      <c r="J16" s="86"/>
      <c r="K16" s="86"/>
      <c r="L16" s="17"/>
      <c r="M16" s="18"/>
      <c r="N16" s="18"/>
      <c r="O16" s="18"/>
    </row>
    <row r="17" spans="1:16" x14ac:dyDescent="0.25">
      <c r="A17" s="13"/>
      <c r="B17" s="13"/>
      <c r="C17" s="13"/>
      <c r="D17" s="13"/>
      <c r="F17" s="16"/>
      <c r="G17" s="16"/>
      <c r="H17" s="16"/>
      <c r="L17" s="17"/>
      <c r="M17" s="18"/>
      <c r="N17" s="18"/>
      <c r="O17" s="18"/>
    </row>
    <row r="19" spans="1:16" s="21" customFormat="1" ht="55.5" customHeight="1" x14ac:dyDescent="0.25">
      <c r="A19" s="72" t="s">
        <v>27</v>
      </c>
      <c r="B19" s="40" t="s">
        <v>2</v>
      </c>
      <c r="C19" s="71"/>
      <c r="D19" s="72" t="s">
        <v>19</v>
      </c>
      <c r="E19" s="72" t="s">
        <v>3</v>
      </c>
      <c r="F19" s="72" t="s">
        <v>23</v>
      </c>
      <c r="G19" s="74" t="s">
        <v>4</v>
      </c>
      <c r="H19" s="74" t="s">
        <v>25</v>
      </c>
      <c r="I19" s="74" t="s">
        <v>5</v>
      </c>
      <c r="J19" s="74" t="s">
        <v>31</v>
      </c>
      <c r="K19" s="74" t="s">
        <v>34</v>
      </c>
      <c r="L19" s="74" t="s">
        <v>6</v>
      </c>
      <c r="M19" s="74" t="s">
        <v>7</v>
      </c>
      <c r="N19" s="74" t="s">
        <v>8</v>
      </c>
      <c r="O19" s="74" t="s">
        <v>30</v>
      </c>
      <c r="P19" s="74" t="s">
        <v>9</v>
      </c>
    </row>
    <row r="20" spans="1:16" s="21" customFormat="1" x14ac:dyDescent="0.25">
      <c r="A20" s="73"/>
      <c r="B20" s="20" t="s">
        <v>44</v>
      </c>
      <c r="C20" s="20" t="s">
        <v>45</v>
      </c>
      <c r="D20" s="73"/>
      <c r="E20" s="73"/>
      <c r="F20" s="73"/>
      <c r="G20" s="75"/>
      <c r="H20" s="75"/>
      <c r="I20" s="75"/>
      <c r="J20" s="75"/>
      <c r="K20" s="75"/>
      <c r="L20" s="75"/>
      <c r="M20" s="75"/>
      <c r="N20" s="75"/>
      <c r="O20" s="75"/>
      <c r="P20" s="75"/>
    </row>
    <row r="21" spans="1:16" s="21" customFormat="1" x14ac:dyDescent="0.25">
      <c r="A21" s="27">
        <v>1</v>
      </c>
      <c r="B21" s="76" t="s">
        <v>48</v>
      </c>
      <c r="C21" s="79" t="s">
        <v>49</v>
      </c>
      <c r="D21" s="28"/>
      <c r="E21" s="22">
        <v>1</v>
      </c>
      <c r="F21" s="29" t="s">
        <v>47</v>
      </c>
      <c r="G21" s="30"/>
      <c r="H21" s="25">
        <v>0</v>
      </c>
      <c r="I21" s="1">
        <f t="shared" ref="I21:I28" si="0">+ROUND(G21*H21,0)</f>
        <v>0</v>
      </c>
      <c r="J21" s="25">
        <v>0</v>
      </c>
      <c r="K21" s="1">
        <f t="shared" ref="K21:K28" si="1">ROUND(G21*J21,0)</f>
        <v>0</v>
      </c>
      <c r="L21" s="1">
        <f t="shared" ref="L21:L28" si="2">ROUND(G21+I21+K21,0)</f>
        <v>0</v>
      </c>
      <c r="M21" s="1">
        <f t="shared" ref="M21:M28" si="3">ROUND(G21*E21,0)</f>
        <v>0</v>
      </c>
      <c r="N21" s="1">
        <f t="shared" ref="N21:N28" si="4">ROUND(M21*H21,0)</f>
        <v>0</v>
      </c>
      <c r="O21" s="1">
        <f t="shared" ref="O21:O28" si="5">ROUND(M21*J21,0)</f>
        <v>0</v>
      </c>
      <c r="P21" s="2">
        <f t="shared" ref="P21:P28" si="6">ROUND(M21+O21+N21,0)</f>
        <v>0</v>
      </c>
    </row>
    <row r="22" spans="1:16" s="21" customFormat="1" x14ac:dyDescent="0.25">
      <c r="A22" s="27">
        <v>2</v>
      </c>
      <c r="B22" s="77"/>
      <c r="C22" s="79" t="s">
        <v>50</v>
      </c>
      <c r="D22" s="28"/>
      <c r="E22" s="22">
        <v>1</v>
      </c>
      <c r="F22" s="29" t="s">
        <v>47</v>
      </c>
      <c r="G22" s="30"/>
      <c r="H22" s="25">
        <v>0</v>
      </c>
      <c r="I22" s="1">
        <f t="shared" si="0"/>
        <v>0</v>
      </c>
      <c r="J22" s="25">
        <v>0</v>
      </c>
      <c r="K22" s="1">
        <f t="shared" si="1"/>
        <v>0</v>
      </c>
      <c r="L22" s="1">
        <f t="shared" si="2"/>
        <v>0</v>
      </c>
      <c r="M22" s="1">
        <f t="shared" si="3"/>
        <v>0</v>
      </c>
      <c r="N22" s="1">
        <f t="shared" si="4"/>
        <v>0</v>
      </c>
      <c r="O22" s="1">
        <f t="shared" si="5"/>
        <v>0</v>
      </c>
      <c r="P22" s="2">
        <f t="shared" si="6"/>
        <v>0</v>
      </c>
    </row>
    <row r="23" spans="1:16" s="21" customFormat="1" x14ac:dyDescent="0.25">
      <c r="A23" s="27">
        <v>3</v>
      </c>
      <c r="B23" s="77"/>
      <c r="C23" s="79" t="s">
        <v>51</v>
      </c>
      <c r="D23" s="28"/>
      <c r="E23" s="22">
        <v>1</v>
      </c>
      <c r="F23" s="29" t="s">
        <v>47</v>
      </c>
      <c r="G23" s="30"/>
      <c r="H23" s="25">
        <v>0</v>
      </c>
      <c r="I23" s="1">
        <f t="shared" si="0"/>
        <v>0</v>
      </c>
      <c r="J23" s="25">
        <v>0</v>
      </c>
      <c r="K23" s="1">
        <f t="shared" si="1"/>
        <v>0</v>
      </c>
      <c r="L23" s="1">
        <f t="shared" si="2"/>
        <v>0</v>
      </c>
      <c r="M23" s="1">
        <f t="shared" si="3"/>
        <v>0</v>
      </c>
      <c r="N23" s="1">
        <f t="shared" si="4"/>
        <v>0</v>
      </c>
      <c r="O23" s="1">
        <f t="shared" si="5"/>
        <v>0</v>
      </c>
      <c r="P23" s="2">
        <f t="shared" si="6"/>
        <v>0</v>
      </c>
    </row>
    <row r="24" spans="1:16" s="21" customFormat="1" x14ac:dyDescent="0.25">
      <c r="A24" s="27">
        <v>4</v>
      </c>
      <c r="B24" s="78"/>
      <c r="C24" s="79" t="s">
        <v>52</v>
      </c>
      <c r="D24" s="28"/>
      <c r="E24" s="22">
        <v>1</v>
      </c>
      <c r="F24" s="29" t="s">
        <v>47</v>
      </c>
      <c r="G24" s="30"/>
      <c r="H24" s="25">
        <v>0</v>
      </c>
      <c r="I24" s="1">
        <f t="shared" si="0"/>
        <v>0</v>
      </c>
      <c r="J24" s="25">
        <v>0</v>
      </c>
      <c r="K24" s="1">
        <f t="shared" si="1"/>
        <v>0</v>
      </c>
      <c r="L24" s="1">
        <f t="shared" si="2"/>
        <v>0</v>
      </c>
      <c r="M24" s="1">
        <f t="shared" si="3"/>
        <v>0</v>
      </c>
      <c r="N24" s="1">
        <f t="shared" si="4"/>
        <v>0</v>
      </c>
      <c r="O24" s="1">
        <f t="shared" si="5"/>
        <v>0</v>
      </c>
      <c r="P24" s="2">
        <f t="shared" si="6"/>
        <v>0</v>
      </c>
    </row>
    <row r="25" spans="1:16" s="21" customFormat="1" x14ac:dyDescent="0.25">
      <c r="A25" s="27">
        <v>5</v>
      </c>
      <c r="B25" s="80" t="s">
        <v>53</v>
      </c>
      <c r="C25" s="79" t="s">
        <v>49</v>
      </c>
      <c r="D25" s="28"/>
      <c r="E25" s="22">
        <v>1</v>
      </c>
      <c r="F25" s="29" t="s">
        <v>47</v>
      </c>
      <c r="G25" s="30"/>
      <c r="H25" s="25">
        <v>0</v>
      </c>
      <c r="I25" s="1">
        <f t="shared" si="0"/>
        <v>0</v>
      </c>
      <c r="J25" s="25">
        <v>0</v>
      </c>
      <c r="K25" s="1">
        <f t="shared" si="1"/>
        <v>0</v>
      </c>
      <c r="L25" s="1">
        <f t="shared" si="2"/>
        <v>0</v>
      </c>
      <c r="M25" s="1">
        <f t="shared" si="3"/>
        <v>0</v>
      </c>
      <c r="N25" s="1">
        <f t="shared" si="4"/>
        <v>0</v>
      </c>
      <c r="O25" s="1">
        <f t="shared" si="5"/>
        <v>0</v>
      </c>
      <c r="P25" s="2">
        <f t="shared" si="6"/>
        <v>0</v>
      </c>
    </row>
    <row r="26" spans="1:16" s="21" customFormat="1" x14ac:dyDescent="0.25">
      <c r="A26" s="27">
        <v>6</v>
      </c>
      <c r="B26" s="77"/>
      <c r="C26" s="79" t="s">
        <v>50</v>
      </c>
      <c r="D26" s="28"/>
      <c r="E26" s="22">
        <v>1</v>
      </c>
      <c r="F26" s="29" t="s">
        <v>47</v>
      </c>
      <c r="G26" s="30"/>
      <c r="H26" s="25">
        <v>0</v>
      </c>
      <c r="I26" s="1">
        <f t="shared" si="0"/>
        <v>0</v>
      </c>
      <c r="J26" s="25">
        <v>0</v>
      </c>
      <c r="K26" s="1">
        <f t="shared" si="1"/>
        <v>0</v>
      </c>
      <c r="L26" s="1">
        <f t="shared" si="2"/>
        <v>0</v>
      </c>
      <c r="M26" s="1">
        <f t="shared" si="3"/>
        <v>0</v>
      </c>
      <c r="N26" s="1">
        <f t="shared" si="4"/>
        <v>0</v>
      </c>
      <c r="O26" s="1">
        <f t="shared" si="5"/>
        <v>0</v>
      </c>
      <c r="P26" s="2">
        <f t="shared" si="6"/>
        <v>0</v>
      </c>
    </row>
    <row r="27" spans="1:16" s="21" customFormat="1" x14ac:dyDescent="0.25">
      <c r="A27" s="27">
        <v>7</v>
      </c>
      <c r="B27" s="77"/>
      <c r="C27" s="79" t="s">
        <v>51</v>
      </c>
      <c r="D27" s="28"/>
      <c r="E27" s="22">
        <v>1</v>
      </c>
      <c r="F27" s="29" t="s">
        <v>47</v>
      </c>
      <c r="G27" s="30"/>
      <c r="H27" s="25">
        <v>0</v>
      </c>
      <c r="I27" s="1">
        <f t="shared" si="0"/>
        <v>0</v>
      </c>
      <c r="J27" s="25">
        <v>0</v>
      </c>
      <c r="K27" s="1">
        <f t="shared" si="1"/>
        <v>0</v>
      </c>
      <c r="L27" s="1">
        <f t="shared" si="2"/>
        <v>0</v>
      </c>
      <c r="M27" s="1">
        <f t="shared" si="3"/>
        <v>0</v>
      </c>
      <c r="N27" s="1">
        <f t="shared" si="4"/>
        <v>0</v>
      </c>
      <c r="O27" s="1">
        <f t="shared" si="5"/>
        <v>0</v>
      </c>
      <c r="P27" s="2">
        <f t="shared" si="6"/>
        <v>0</v>
      </c>
    </row>
    <row r="28" spans="1:16" s="21" customFormat="1" x14ac:dyDescent="0.25">
      <c r="A28" s="27">
        <v>8</v>
      </c>
      <c r="B28" s="78"/>
      <c r="C28" s="79" t="s">
        <v>52</v>
      </c>
      <c r="D28" s="28"/>
      <c r="E28" s="22">
        <v>1</v>
      </c>
      <c r="F28" s="29" t="s">
        <v>47</v>
      </c>
      <c r="G28" s="30"/>
      <c r="H28" s="25">
        <v>0</v>
      </c>
      <c r="I28" s="1">
        <f t="shared" si="0"/>
        <v>0</v>
      </c>
      <c r="J28" s="25">
        <v>0</v>
      </c>
      <c r="K28" s="1">
        <f t="shared" si="1"/>
        <v>0</v>
      </c>
      <c r="L28" s="1">
        <f t="shared" si="2"/>
        <v>0</v>
      </c>
      <c r="M28" s="1">
        <f t="shared" si="3"/>
        <v>0</v>
      </c>
      <c r="N28" s="1">
        <f t="shared" si="4"/>
        <v>0</v>
      </c>
      <c r="O28" s="1">
        <f t="shared" si="5"/>
        <v>0</v>
      </c>
      <c r="P28" s="2">
        <f t="shared" si="6"/>
        <v>0</v>
      </c>
    </row>
    <row r="29" spans="1:16" s="21" customFormat="1" x14ac:dyDescent="0.25">
      <c r="A29" s="27">
        <v>9</v>
      </c>
      <c r="B29" s="80" t="s">
        <v>54</v>
      </c>
      <c r="C29" s="79" t="s">
        <v>49</v>
      </c>
      <c r="D29" s="28"/>
      <c r="E29" s="22">
        <v>1</v>
      </c>
      <c r="F29" s="29" t="s">
        <v>47</v>
      </c>
      <c r="G29" s="30"/>
      <c r="H29" s="25">
        <v>0</v>
      </c>
      <c r="I29" s="1">
        <f t="shared" ref="I29:I37" si="7">+ROUND(G29*H29,0)</f>
        <v>0</v>
      </c>
      <c r="J29" s="25">
        <v>0</v>
      </c>
      <c r="K29" s="1">
        <f t="shared" ref="K29:K37" si="8">ROUND(G29*J29,0)</f>
        <v>0</v>
      </c>
      <c r="L29" s="1">
        <f t="shared" ref="L29:L37" si="9">ROUND(G29+I29+K29,0)</f>
        <v>0</v>
      </c>
      <c r="M29" s="1">
        <f t="shared" ref="M29:M37" si="10">ROUND(G29*E29,0)</f>
        <v>0</v>
      </c>
      <c r="N29" s="1">
        <f t="shared" ref="N29:N37" si="11">ROUND(M29*H29,0)</f>
        <v>0</v>
      </c>
      <c r="O29" s="1">
        <f t="shared" ref="O29:O37" si="12">ROUND(M29*J29,0)</f>
        <v>0</v>
      </c>
      <c r="P29" s="2">
        <f t="shared" ref="P29:P37" si="13">ROUND(M29+O29+N29,0)</f>
        <v>0</v>
      </c>
    </row>
    <row r="30" spans="1:16" s="21" customFormat="1" x14ac:dyDescent="0.25">
      <c r="A30" s="27">
        <v>10</v>
      </c>
      <c r="B30" s="77"/>
      <c r="C30" s="79" t="s">
        <v>50</v>
      </c>
      <c r="D30" s="28"/>
      <c r="E30" s="22">
        <v>1</v>
      </c>
      <c r="F30" s="29" t="s">
        <v>47</v>
      </c>
      <c r="G30" s="30"/>
      <c r="H30" s="25">
        <v>0</v>
      </c>
      <c r="I30" s="1">
        <f t="shared" si="7"/>
        <v>0</v>
      </c>
      <c r="J30" s="25">
        <v>0</v>
      </c>
      <c r="K30" s="1">
        <f t="shared" si="8"/>
        <v>0</v>
      </c>
      <c r="L30" s="1">
        <f t="shared" si="9"/>
        <v>0</v>
      </c>
      <c r="M30" s="1">
        <f t="shared" si="10"/>
        <v>0</v>
      </c>
      <c r="N30" s="1">
        <f t="shared" si="11"/>
        <v>0</v>
      </c>
      <c r="O30" s="1">
        <f t="shared" si="12"/>
        <v>0</v>
      </c>
      <c r="P30" s="2">
        <f t="shared" si="13"/>
        <v>0</v>
      </c>
    </row>
    <row r="31" spans="1:16" s="21" customFormat="1" x14ac:dyDescent="0.25">
      <c r="A31" s="27">
        <v>11</v>
      </c>
      <c r="B31" s="77"/>
      <c r="C31" s="79" t="s">
        <v>51</v>
      </c>
      <c r="D31" s="28"/>
      <c r="E31" s="22">
        <v>1</v>
      </c>
      <c r="F31" s="29" t="s">
        <v>47</v>
      </c>
      <c r="G31" s="30"/>
      <c r="H31" s="25">
        <v>0</v>
      </c>
      <c r="I31" s="1">
        <f t="shared" ref="I31:I35" si="14">+ROUND(G31*H31,0)</f>
        <v>0</v>
      </c>
      <c r="J31" s="25">
        <v>0</v>
      </c>
      <c r="K31" s="1">
        <f t="shared" ref="K31:K35" si="15">ROUND(G31*J31,0)</f>
        <v>0</v>
      </c>
      <c r="L31" s="1">
        <f t="shared" ref="L31:L35" si="16">ROUND(G31+I31+K31,0)</f>
        <v>0</v>
      </c>
      <c r="M31" s="1">
        <f t="shared" ref="M31:M35" si="17">ROUND(G31*E31,0)</f>
        <v>0</v>
      </c>
      <c r="N31" s="1">
        <f t="shared" ref="N31:N35" si="18">ROUND(M31*H31,0)</f>
        <v>0</v>
      </c>
      <c r="O31" s="1">
        <f t="shared" ref="O31:O35" si="19">ROUND(M31*J31,0)</f>
        <v>0</v>
      </c>
      <c r="P31" s="2">
        <f t="shared" ref="P31:P35" si="20">ROUND(M31+O31+N31,0)</f>
        <v>0</v>
      </c>
    </row>
    <row r="32" spans="1:16" s="21" customFormat="1" x14ac:dyDescent="0.25">
      <c r="A32" s="27">
        <v>12</v>
      </c>
      <c r="B32" s="78"/>
      <c r="C32" s="79" t="s">
        <v>52</v>
      </c>
      <c r="D32" s="28"/>
      <c r="E32" s="22">
        <v>1</v>
      </c>
      <c r="F32" s="29" t="s">
        <v>47</v>
      </c>
      <c r="G32" s="30"/>
      <c r="H32" s="25">
        <v>0</v>
      </c>
      <c r="I32" s="1">
        <f t="shared" si="14"/>
        <v>0</v>
      </c>
      <c r="J32" s="25">
        <v>0</v>
      </c>
      <c r="K32" s="1">
        <f t="shared" si="15"/>
        <v>0</v>
      </c>
      <c r="L32" s="1">
        <f t="shared" si="16"/>
        <v>0</v>
      </c>
      <c r="M32" s="1">
        <f t="shared" si="17"/>
        <v>0</v>
      </c>
      <c r="N32" s="1">
        <f t="shared" si="18"/>
        <v>0</v>
      </c>
      <c r="O32" s="1">
        <f t="shared" si="19"/>
        <v>0</v>
      </c>
      <c r="P32" s="2">
        <f t="shared" si="20"/>
        <v>0</v>
      </c>
    </row>
    <row r="33" spans="1:16" s="21" customFormat="1" x14ac:dyDescent="0.25">
      <c r="A33" s="27">
        <v>13</v>
      </c>
      <c r="B33" s="80" t="s">
        <v>55</v>
      </c>
      <c r="C33" s="79" t="s">
        <v>49</v>
      </c>
      <c r="D33" s="28"/>
      <c r="E33" s="22">
        <v>1</v>
      </c>
      <c r="F33" s="29" t="s">
        <v>47</v>
      </c>
      <c r="G33" s="30"/>
      <c r="H33" s="25">
        <v>0</v>
      </c>
      <c r="I33" s="1">
        <f t="shared" si="14"/>
        <v>0</v>
      </c>
      <c r="J33" s="25">
        <v>0</v>
      </c>
      <c r="K33" s="1">
        <f t="shared" si="15"/>
        <v>0</v>
      </c>
      <c r="L33" s="1">
        <f t="shared" si="16"/>
        <v>0</v>
      </c>
      <c r="M33" s="1">
        <f t="shared" si="17"/>
        <v>0</v>
      </c>
      <c r="N33" s="1">
        <f t="shared" si="18"/>
        <v>0</v>
      </c>
      <c r="O33" s="1">
        <f t="shared" si="19"/>
        <v>0</v>
      </c>
      <c r="P33" s="2">
        <f t="shared" si="20"/>
        <v>0</v>
      </c>
    </row>
    <row r="34" spans="1:16" s="21" customFormat="1" x14ac:dyDescent="0.25">
      <c r="A34" s="27">
        <v>14</v>
      </c>
      <c r="B34" s="77"/>
      <c r="C34" s="79" t="s">
        <v>50</v>
      </c>
      <c r="D34" s="28"/>
      <c r="E34" s="22">
        <v>1</v>
      </c>
      <c r="F34" s="29" t="s">
        <v>47</v>
      </c>
      <c r="G34" s="30"/>
      <c r="H34" s="25">
        <v>0</v>
      </c>
      <c r="I34" s="1">
        <f t="shared" si="14"/>
        <v>0</v>
      </c>
      <c r="J34" s="25">
        <v>0</v>
      </c>
      <c r="K34" s="1">
        <f t="shared" si="15"/>
        <v>0</v>
      </c>
      <c r="L34" s="1">
        <f t="shared" si="16"/>
        <v>0</v>
      </c>
      <c r="M34" s="1">
        <f t="shared" si="17"/>
        <v>0</v>
      </c>
      <c r="N34" s="1">
        <f t="shared" si="18"/>
        <v>0</v>
      </c>
      <c r="O34" s="1">
        <f t="shared" si="19"/>
        <v>0</v>
      </c>
      <c r="P34" s="2">
        <f t="shared" si="20"/>
        <v>0</v>
      </c>
    </row>
    <row r="35" spans="1:16" s="21" customFormat="1" x14ac:dyDescent="0.25">
      <c r="A35" s="27">
        <v>15</v>
      </c>
      <c r="B35" s="77"/>
      <c r="C35" s="79" t="s">
        <v>51</v>
      </c>
      <c r="D35" s="28"/>
      <c r="E35" s="22">
        <v>1</v>
      </c>
      <c r="F35" s="29" t="s">
        <v>47</v>
      </c>
      <c r="G35" s="30"/>
      <c r="H35" s="25">
        <v>0</v>
      </c>
      <c r="I35" s="1">
        <f t="shared" si="14"/>
        <v>0</v>
      </c>
      <c r="J35" s="25">
        <v>0</v>
      </c>
      <c r="K35" s="1">
        <f t="shared" si="15"/>
        <v>0</v>
      </c>
      <c r="L35" s="1">
        <f t="shared" si="16"/>
        <v>0</v>
      </c>
      <c r="M35" s="1">
        <f t="shared" si="17"/>
        <v>0</v>
      </c>
      <c r="N35" s="1">
        <f t="shared" si="18"/>
        <v>0</v>
      </c>
      <c r="O35" s="1">
        <f t="shared" si="19"/>
        <v>0</v>
      </c>
      <c r="P35" s="2">
        <f t="shared" si="20"/>
        <v>0</v>
      </c>
    </row>
    <row r="36" spans="1:16" s="21" customFormat="1" x14ac:dyDescent="0.25">
      <c r="A36" s="27">
        <v>16</v>
      </c>
      <c r="B36" s="78"/>
      <c r="C36" s="79" t="s">
        <v>52</v>
      </c>
      <c r="D36" s="28"/>
      <c r="E36" s="22">
        <v>1</v>
      </c>
      <c r="F36" s="29" t="s">
        <v>47</v>
      </c>
      <c r="G36" s="30"/>
      <c r="H36" s="25">
        <v>0</v>
      </c>
      <c r="I36" s="1">
        <f t="shared" si="7"/>
        <v>0</v>
      </c>
      <c r="J36" s="25">
        <v>0</v>
      </c>
      <c r="K36" s="1">
        <f t="shared" si="8"/>
        <v>0</v>
      </c>
      <c r="L36" s="1">
        <f t="shared" si="9"/>
        <v>0</v>
      </c>
      <c r="M36" s="1">
        <f t="shared" si="10"/>
        <v>0</v>
      </c>
      <c r="N36" s="1">
        <f t="shared" si="11"/>
        <v>0</v>
      </c>
      <c r="O36" s="1">
        <f t="shared" si="12"/>
        <v>0</v>
      </c>
      <c r="P36" s="2">
        <f t="shared" si="13"/>
        <v>0</v>
      </c>
    </row>
    <row r="37" spans="1:16" s="21" customFormat="1" ht="78.75" customHeight="1" x14ac:dyDescent="0.25">
      <c r="A37" s="27">
        <v>17</v>
      </c>
      <c r="B37" s="82" t="s">
        <v>56</v>
      </c>
      <c r="C37" s="81"/>
      <c r="D37" s="28"/>
      <c r="E37" s="22">
        <v>1</v>
      </c>
      <c r="F37" s="29" t="s">
        <v>46</v>
      </c>
      <c r="G37" s="30">
        <v>2000000</v>
      </c>
      <c r="H37" s="25">
        <v>0</v>
      </c>
      <c r="I37" s="1">
        <f t="shared" si="7"/>
        <v>0</v>
      </c>
      <c r="J37" s="25">
        <v>0</v>
      </c>
      <c r="K37" s="1">
        <f t="shared" si="8"/>
        <v>0</v>
      </c>
      <c r="L37" s="1">
        <f t="shared" si="9"/>
        <v>2000000</v>
      </c>
      <c r="M37" s="1">
        <f t="shared" si="10"/>
        <v>2000000</v>
      </c>
      <c r="N37" s="1">
        <f t="shared" si="11"/>
        <v>0</v>
      </c>
      <c r="O37" s="1">
        <f t="shared" si="12"/>
        <v>0</v>
      </c>
      <c r="P37" s="2">
        <f t="shared" si="13"/>
        <v>2000000</v>
      </c>
    </row>
    <row r="38" spans="1:16" s="21" customFormat="1" ht="42" customHeight="1" thickBot="1" x14ac:dyDescent="0.25">
      <c r="A38" s="19"/>
      <c r="B38" s="19"/>
      <c r="C38" s="48"/>
      <c r="D38" s="48"/>
      <c r="E38" s="48"/>
      <c r="F38" s="48"/>
      <c r="G38" s="48"/>
      <c r="H38" s="48"/>
      <c r="I38" s="48"/>
      <c r="J38" s="48"/>
      <c r="K38" s="48"/>
      <c r="L38" s="48"/>
      <c r="M38" s="48"/>
      <c r="N38" s="49" t="s">
        <v>35</v>
      </c>
      <c r="O38" s="49"/>
      <c r="P38" s="26">
        <f>SUMIF(H:H,0%,M:M)</f>
        <v>2000000</v>
      </c>
    </row>
    <row r="39" spans="1:16" s="21" customFormat="1" ht="39" customHeight="1" thickBot="1" x14ac:dyDescent="0.25">
      <c r="A39" s="37" t="s">
        <v>24</v>
      </c>
      <c r="B39" s="38"/>
      <c r="C39" s="38"/>
      <c r="D39" s="38"/>
      <c r="E39" s="38"/>
      <c r="F39" s="38"/>
      <c r="G39" s="38"/>
      <c r="H39" s="38"/>
      <c r="I39" s="38"/>
      <c r="J39" s="38"/>
      <c r="K39" s="38"/>
      <c r="L39" s="38"/>
      <c r="M39" s="38"/>
      <c r="N39" s="50" t="s">
        <v>10</v>
      </c>
      <c r="O39" s="50"/>
      <c r="P39" s="4">
        <f>SUMIF(H:H,5%,M:M)</f>
        <v>0</v>
      </c>
    </row>
    <row r="40" spans="1:16" s="21" customFormat="1" ht="30" customHeight="1" x14ac:dyDescent="0.2">
      <c r="A40" s="33" t="s">
        <v>42</v>
      </c>
      <c r="B40" s="33"/>
      <c r="C40" s="34"/>
      <c r="D40" s="34"/>
      <c r="E40" s="34"/>
      <c r="F40" s="34"/>
      <c r="G40" s="34"/>
      <c r="H40" s="34"/>
      <c r="I40" s="34"/>
      <c r="J40" s="34"/>
      <c r="K40" s="34"/>
      <c r="L40" s="34"/>
      <c r="M40" s="35"/>
      <c r="N40" s="50" t="s">
        <v>11</v>
      </c>
      <c r="O40" s="50"/>
      <c r="P40" s="4">
        <f>SUMIF(H:H,19%,M:M)</f>
        <v>0</v>
      </c>
    </row>
    <row r="41" spans="1:16" s="21" customFormat="1" ht="30" customHeight="1" x14ac:dyDescent="0.2">
      <c r="A41" s="36"/>
      <c r="B41" s="36"/>
      <c r="C41" s="36"/>
      <c r="D41" s="36"/>
      <c r="E41" s="36"/>
      <c r="F41" s="36"/>
      <c r="G41" s="36"/>
      <c r="H41" s="36"/>
      <c r="I41" s="36"/>
      <c r="J41" s="36"/>
      <c r="K41" s="36"/>
      <c r="L41" s="36"/>
      <c r="M41" s="36"/>
      <c r="N41" s="51" t="s">
        <v>7</v>
      </c>
      <c r="O41" s="52"/>
      <c r="P41" s="5">
        <f>SUM(P38:P40)</f>
        <v>2000000</v>
      </c>
    </row>
    <row r="42" spans="1:16" s="21" customFormat="1" ht="30" customHeight="1" x14ac:dyDescent="0.2">
      <c r="A42" s="36"/>
      <c r="B42" s="36"/>
      <c r="C42" s="36"/>
      <c r="D42" s="36"/>
      <c r="E42" s="36"/>
      <c r="F42" s="36"/>
      <c r="G42" s="36"/>
      <c r="H42" s="36"/>
      <c r="I42" s="36"/>
      <c r="J42" s="36"/>
      <c r="K42" s="36"/>
      <c r="L42" s="36"/>
      <c r="M42" s="36"/>
      <c r="N42" s="53" t="s">
        <v>12</v>
      </c>
      <c r="O42" s="54"/>
      <c r="P42" s="6">
        <f>ROUND(P39*5%,0)</f>
        <v>0</v>
      </c>
    </row>
    <row r="43" spans="1:16" s="21" customFormat="1" ht="30" customHeight="1" x14ac:dyDescent="0.2">
      <c r="A43" s="36"/>
      <c r="B43" s="36"/>
      <c r="C43" s="36"/>
      <c r="D43" s="36"/>
      <c r="E43" s="36"/>
      <c r="F43" s="36"/>
      <c r="G43" s="36"/>
      <c r="H43" s="36"/>
      <c r="I43" s="36"/>
      <c r="J43" s="36"/>
      <c r="K43" s="36"/>
      <c r="L43" s="36"/>
      <c r="M43" s="36"/>
      <c r="N43" s="53" t="s">
        <v>13</v>
      </c>
      <c r="O43" s="54"/>
      <c r="P43" s="4">
        <f>ROUND(P40*19%,0)</f>
        <v>0</v>
      </c>
    </row>
    <row r="44" spans="1:16" s="21" customFormat="1" ht="30" customHeight="1" x14ac:dyDescent="0.2">
      <c r="A44" s="36"/>
      <c r="B44" s="36"/>
      <c r="C44" s="36"/>
      <c r="D44" s="36"/>
      <c r="E44" s="36"/>
      <c r="F44" s="36"/>
      <c r="G44" s="36"/>
      <c r="H44" s="36"/>
      <c r="I44" s="36"/>
      <c r="J44" s="36"/>
      <c r="K44" s="36"/>
      <c r="L44" s="36"/>
      <c r="M44" s="36"/>
      <c r="N44" s="51" t="s">
        <v>14</v>
      </c>
      <c r="O44" s="52"/>
      <c r="P44" s="5">
        <f>SUM(P42:P43)</f>
        <v>0</v>
      </c>
    </row>
    <row r="45" spans="1:16" s="21" customFormat="1" ht="30" customHeight="1" x14ac:dyDescent="0.2">
      <c r="A45" s="36"/>
      <c r="B45" s="36"/>
      <c r="C45" s="36"/>
      <c r="D45" s="36"/>
      <c r="E45" s="36"/>
      <c r="F45" s="36"/>
      <c r="G45" s="36"/>
      <c r="H45" s="36"/>
      <c r="I45" s="36"/>
      <c r="J45" s="36"/>
      <c r="K45" s="36"/>
      <c r="L45" s="36"/>
      <c r="M45" s="36"/>
      <c r="N45" s="65" t="s">
        <v>33</v>
      </c>
      <c r="O45" s="66"/>
      <c r="P45" s="4">
        <f>SUMIF(J:J,8%,O:O)</f>
        <v>0</v>
      </c>
    </row>
    <row r="46" spans="1:16" s="21" customFormat="1" ht="37.5" customHeight="1" x14ac:dyDescent="0.2">
      <c r="A46" s="36"/>
      <c r="B46" s="36"/>
      <c r="C46" s="36"/>
      <c r="D46" s="36"/>
      <c r="E46" s="36"/>
      <c r="F46" s="36"/>
      <c r="G46" s="36"/>
      <c r="H46" s="36"/>
      <c r="I46" s="36"/>
      <c r="J46" s="36"/>
      <c r="K46" s="36"/>
      <c r="L46" s="36"/>
      <c r="M46" s="36"/>
      <c r="N46" s="63" t="s">
        <v>32</v>
      </c>
      <c r="O46" s="64"/>
      <c r="P46" s="5">
        <f>SUM(P45)</f>
        <v>0</v>
      </c>
    </row>
    <row r="47" spans="1:16" s="21" customFormat="1" ht="44.25" customHeight="1" x14ac:dyDescent="0.2">
      <c r="A47" s="36"/>
      <c r="B47" s="36"/>
      <c r="C47" s="36"/>
      <c r="D47" s="36"/>
      <c r="E47" s="36"/>
      <c r="F47" s="36"/>
      <c r="G47" s="36"/>
      <c r="H47" s="36"/>
      <c r="I47" s="36"/>
      <c r="J47" s="36"/>
      <c r="K47" s="36"/>
      <c r="L47" s="36"/>
      <c r="M47" s="36"/>
      <c r="N47" s="63" t="s">
        <v>15</v>
      </c>
      <c r="O47" s="64"/>
      <c r="P47" s="5">
        <f>+P41+P44+P46</f>
        <v>2000000</v>
      </c>
    </row>
    <row r="50" spans="1:10" x14ac:dyDescent="0.25">
      <c r="C50" s="87"/>
      <c r="D50" s="87"/>
    </row>
    <row r="51" spans="1:10" x14ac:dyDescent="0.25">
      <c r="B51" s="84"/>
      <c r="C51" s="84"/>
      <c r="D51" s="84"/>
      <c r="E51" s="84"/>
    </row>
    <row r="52" spans="1:10" ht="15.75" thickBot="1" x14ac:dyDescent="0.3">
      <c r="B52" s="85"/>
      <c r="C52" s="85"/>
      <c r="D52" s="85"/>
      <c r="E52" s="85"/>
    </row>
    <row r="53" spans="1:10" x14ac:dyDescent="0.25">
      <c r="B53" s="83" t="s">
        <v>20</v>
      </c>
      <c r="C53" s="83"/>
      <c r="D53" s="83"/>
      <c r="E53" s="83"/>
    </row>
    <row r="55" spans="1:10" x14ac:dyDescent="0.25">
      <c r="A55" s="23" t="s">
        <v>43</v>
      </c>
      <c r="B55" s="23"/>
    </row>
    <row r="56" spans="1:10" x14ac:dyDescent="0.25">
      <c r="J56" s="31"/>
    </row>
  </sheetData>
  <sheetProtection algorithmName="SHA-512" hashValue="72g34xZey2XNhRMaEzUuAoUPzTELvA0pHVMHo6fi3TXkLR241IWdrAGdZCd2ueL6u0tz+JbqBDt6+6N0ocgR8Q==" saltValue="WfFSQqVr56eLYY0U+pXbeg==" spinCount="100000" sheet="1" scenarios="1" selectLockedCells="1"/>
  <mergeCells count="50">
    <mergeCell ref="B53:E53"/>
    <mergeCell ref="B51:E52"/>
    <mergeCell ref="B21:B24"/>
    <mergeCell ref="B25:B28"/>
    <mergeCell ref="B29:B32"/>
    <mergeCell ref="B33:B36"/>
    <mergeCell ref="B37:C37"/>
    <mergeCell ref="L19:L20"/>
    <mergeCell ref="M19:M20"/>
    <mergeCell ref="N19:N20"/>
    <mergeCell ref="O19:O20"/>
    <mergeCell ref="P19:P20"/>
    <mergeCell ref="G19:G20"/>
    <mergeCell ref="H19:H20"/>
    <mergeCell ref="I19:I20"/>
    <mergeCell ref="J19:J20"/>
    <mergeCell ref="K19:K20"/>
    <mergeCell ref="B19:C19"/>
    <mergeCell ref="A19:A20"/>
    <mergeCell ref="D19:D20"/>
    <mergeCell ref="E19:E20"/>
    <mergeCell ref="F19:F20"/>
    <mergeCell ref="N44:O44"/>
    <mergeCell ref="N47:O47"/>
    <mergeCell ref="N45:O45"/>
    <mergeCell ref="N46:O46"/>
    <mergeCell ref="O2:P2"/>
    <mergeCell ref="O3:P3"/>
    <mergeCell ref="O4:P4"/>
    <mergeCell ref="O5:P5"/>
    <mergeCell ref="A2:A5"/>
    <mergeCell ref="E12:H12"/>
    <mergeCell ref="A12:C16"/>
    <mergeCell ref="C2:N2"/>
    <mergeCell ref="C3:N3"/>
    <mergeCell ref="C4:N5"/>
    <mergeCell ref="A40:M47"/>
    <mergeCell ref="A39:M39"/>
    <mergeCell ref="A10:C10"/>
    <mergeCell ref="E14:H14"/>
    <mergeCell ref="E16:H16"/>
    <mergeCell ref="G10:H10"/>
    <mergeCell ref="M10:O10"/>
    <mergeCell ref="C38:M38"/>
    <mergeCell ref="N38:O38"/>
    <mergeCell ref="N39:O39"/>
    <mergeCell ref="N40:O40"/>
    <mergeCell ref="N41:O41"/>
    <mergeCell ref="N42:O42"/>
    <mergeCell ref="N43:O43"/>
  </mergeCells>
  <dataValidations count="1">
    <dataValidation type="whole" allowBlank="1" showInputMessage="1" showErrorMessage="1" sqref="G21:G37"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6"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H21:H37</xm:sqref>
        </x14:dataValidation>
        <x14:dataValidation type="list" allowBlank="1" showInputMessage="1" showErrorMessage="1" xr:uid="{00000000-0002-0000-0000-000002000000}">
          <x14:formula1>
            <xm:f>Hoja2!$F$7:$F$8</xm:f>
          </x14:formula1>
          <xm:sqref>J21:J37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http://purl.org/dc/dcmitype/"/>
    <ds:schemaRef ds:uri="632c1e4e-69c6-4d1f-81a1-009441d464e5"/>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ANGIE PAOLA MORA ABRIL</cp:lastModifiedBy>
  <cp:lastPrinted>2022-01-27T18:55:46Z</cp:lastPrinted>
  <dcterms:created xsi:type="dcterms:W3CDTF">2017-04-28T13:22:52Z</dcterms:created>
  <dcterms:modified xsi:type="dcterms:W3CDTF">2022-09-09T17:38:49Z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