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apmora_ucundinamarca_edu_co/Documents/2022/(F-CD-220) RESTAURANTE FUSA- BIENESTAR U/PUBLICACIÓN/"/>
    </mc:Choice>
  </mc:AlternateContent>
  <xr:revisionPtr revIDLastSave="4" documentId="13_ncr:1_{F9B1D2C9-6ED5-4DDE-B7E3-657BE88C2293}" xr6:coauthVersionLast="47" xr6:coauthVersionMax="47" xr10:uidLastSave="{B7D3C7EA-5851-4AA4-A651-27BC5A99D600}"/>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<sst xmlns="http://schemas.openxmlformats.org/spreadsheetml/2006/main" count="46" uniqueCount="45">
  <si>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</si>
  <si>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</si>
  <si>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</si>
  <si>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</si>
  <si>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</si>
  <si>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</si>
  <si>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</si>
  <si>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</si>
  <si>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</si>
  <si>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</si>
  <si>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</si>
  <si>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</si>
  <si>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</si>
  <si>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</si>
  <si>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</si>
  <si>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</si>
  <si>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</si>
  <si>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</si>
  <si>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</si>
  <si>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</si>
  <si>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</si>
  <si>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</si>
  <si>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</si>
  <si>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</si>
  <si>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</si>
  <si>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</si>
  <si>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</si>
  <si>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</si>
  <si>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</si>
  <si>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</si>
  <si>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</si>
  <si>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</si>
  <si>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</si>
  <si>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</si>
  <si>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</si>
  <si>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</si>
  <si>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</si>
  <si>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</si>
  <si>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</si>
  <si>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</si>
  <si>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</si>
  <si>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</si>
  <si>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</si>
  <si>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</si>
  <si>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RESTAURANTE
UNIVERSITARIO PARA LOS ESTUDIANTES DE LA
UNIVERSIDAD DE CUNDINAMARCA, SEDE FUSAGASUGÁ
PARA EL SEGUNDO PERIODO ACADÉMICO 2022. Teniendo
en cuenta el anexo 01</t>
    </r>
    <r>
      <rPr>
        <i/>
        <sz val="10"/>
        <color theme="1"/>
        <rFont val="Arial"/>
        <family val="2"/>
      </rPr>
      <t xml:space="preserve"> "Raciones  restaurante universitario Fusagasugá IIPA 2022"</t>
    </r>
    <r>
      <rPr>
        <sz val="10"/>
        <color theme="1"/>
        <rFont val="Arial"/>
        <family val="2"/>
      </rPr>
      <t xml:space="preserve">. 
</t>
    </r>
    <r>
      <rPr>
        <b/>
        <sz val="10"/>
        <color theme="1"/>
        <rFont val="Arial"/>
        <family val="2"/>
      </rPr>
      <t>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</si>
</sst>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5" zoomScale="70" zoomScaleNormal="70" zoomScaleSheetLayoutView="70" zoomScalePageLayoutView="55" workbookViewId="0">
      <selection activeCell="I20" sqref="I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33</v>
      </c>
      <c r="O2" s="71"/>
    </row>
    <row r="3" spans="1:15" ht="15.75"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30"/>
      <c r="J12" s="30"/>
      <c r="K12" s="17"/>
    </row>
    <row r="13" spans="1:15" ht="15.75" thickBot="1" x14ac:dyDescent="0.3">
      <c r="A13" s="62"/>
      <c r="B13" s="63"/>
      <c r="C13" s="19"/>
      <c r="D13" s="20"/>
      <c r="E13" s="16"/>
      <c r="F13" s="16"/>
      <c r="G13" s="16"/>
      <c r="K13" s="17"/>
    </row>
    <row r="14" spans="1:15" ht="30" customHeight="1" thickBot="1" x14ac:dyDescent="0.3">
      <c r="A14" s="62"/>
      <c r="B14" s="63"/>
      <c r="C14" s="19"/>
      <c r="D14" s="43" t="s">
        <v>16</v>
      </c>
      <c r="E14" s="44"/>
      <c r="F14" s="44"/>
      <c r="G14" s="45"/>
      <c r="H14" s="7"/>
      <c r="I14" s="30"/>
      <c r="J14" s="30"/>
      <c r="K14" s="17"/>
    </row>
    <row r="15" spans="1:15" ht="18.75" customHeight="1" thickBot="1" x14ac:dyDescent="0.3">
      <c r="A15" s="62"/>
      <c r="B15" s="63"/>
      <c r="C15" s="19"/>
      <c r="E15" s="16"/>
      <c r="F15" s="16"/>
      <c r="G15" s="16"/>
      <c r="K15" s="17"/>
    </row>
    <row r="16" spans="1:15" ht="24" customHeight="1" thickBot="1" x14ac:dyDescent="0.3">
      <c r="A16" s="64"/>
      <c r="B16" s="65"/>
      <c r="C16" s="19"/>
      <c r="D16" s="43" t="s">
        <v>19</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3344</v>
      </c>
      <c r="D20" s="35">
        <v>10000</v>
      </c>
      <c r="E20" s="32">
        <v>0.78</v>
      </c>
      <c r="F20" s="34">
        <f>ROUND(D20*E20,0)</f>
        <v>7800</v>
      </c>
      <c r="G20" s="29">
        <v>0</v>
      </c>
      <c r="H20" s="1">
        <f>+ROUND(F20*G20,0)</f>
        <v>0</v>
      </c>
      <c r="I20" s="29">
        <v>0</v>
      </c>
      <c r="J20" s="1">
        <f>ROUND(F20*I20,0)</f>
        <v>0</v>
      </c>
      <c r="K20" s="1">
        <f>ROUND(F20+H20+J20,0)</f>
        <v>7800</v>
      </c>
      <c r="L20" s="1">
        <f>ROUND(F20*C20,0)</f>
        <v>26083200</v>
      </c>
      <c r="M20" s="1">
        <f>ROUND(C20*H20,0)</f>
        <v>0</v>
      </c>
      <c r="N20" s="1">
        <f>ROUND(J20*C20,0)</f>
        <v>0</v>
      </c>
      <c r="O20" s="2">
        <f>ROUND(L20+N20+M20,0)</f>
        <v>26083200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26083200</v>
      </c>
    </row>
    <row r="22" spans="1:15" s="24" customFormat="1" ht="39"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 customHeight="1" x14ac:dyDescent="0.2">
      <c r="A23" s="36" t="s">
        <v>37</v>
      </c>
      <c r="B23" s="36"/>
      <c r="C23" s="36"/>
      <c r="D23" s="36"/>
      <c r="E23" s="36"/>
      <c r="F23" s="36"/>
      <c r="G23" s="36"/>
      <c r="H23" s="36"/>
      <c r="I23" s="36"/>
      <c r="J23" s="36"/>
      <c r="K23" s="36"/>
      <c r="L23" s="37"/>
      <c r="M23" s="54" t="s">
        <v>9</v>
      </c>
      <c r="N23" s="54"/>
      <c r="O23" s="4">
        <f>SUMIF(G:G,19%,L:L)</f>
        <v>0</v>
      </c>
    </row>
    <row r="24" spans="1:15" s="24" customFormat="1" ht="30" customHeight="1" x14ac:dyDescent="0.2">
      <c r="A24" s="38"/>
      <c r="B24" s="38"/>
      <c r="C24" s="38"/>
      <c r="D24" s="38"/>
      <c r="E24" s="38"/>
      <c r="F24" s="38"/>
      <c r="G24" s="38"/>
      <c r="H24" s="38"/>
      <c r="I24" s="38"/>
      <c r="J24" s="38"/>
      <c r="K24" s="38"/>
      <c r="L24" s="38"/>
      <c r="M24" s="55" t="s">
        <v>5</v>
      </c>
      <c r="N24" s="56"/>
      <c r="O24" s="5">
        <f>SUM(O21:O23)</f>
        <v>26083200</v>
      </c>
    </row>
    <row r="25" spans="1:15" s="24" customFormat="1" ht="30" customHeight="1" x14ac:dyDescent="0.2">
      <c r="A25" s="38"/>
      <c r="B25" s="38"/>
      <c r="C25" s="38"/>
      <c r="D25" s="38"/>
      <c r="E25" s="38"/>
      <c r="F25" s="38"/>
      <c r="G25" s="38"/>
      <c r="H25" s="38"/>
      <c r="I25" s="38"/>
      <c r="J25" s="38"/>
      <c r="K25" s="38"/>
      <c r="L25" s="38"/>
      <c r="M25" s="57" t="s">
        <v>10</v>
      </c>
      <c r="N25" s="58"/>
      <c r="O25" s="6">
        <f>ROUND(O22*5%,0)</f>
        <v>0</v>
      </c>
    </row>
    <row r="26" spans="1:15" s="24" customFormat="1" ht="30" customHeight="1" x14ac:dyDescent="0.2">
      <c r="A26" s="38"/>
      <c r="B26" s="38"/>
      <c r="C26" s="38"/>
      <c r="D26" s="38"/>
      <c r="E26" s="38"/>
      <c r="F26" s="38"/>
      <c r="G26" s="38"/>
      <c r="H26" s="38"/>
      <c r="I26" s="38"/>
      <c r="J26" s="38"/>
      <c r="K26" s="38"/>
      <c r="L26" s="38"/>
      <c r="M26" s="57" t="s">
        <v>11</v>
      </c>
      <c r="N26" s="58"/>
      <c r="O26" s="4">
        <f>ROUND(O23*19%,0)</f>
        <v>0</v>
      </c>
    </row>
    <row r="27" spans="1:15" s="24" customFormat="1" ht="30" customHeight="1" x14ac:dyDescent="0.2">
      <c r="A27" s="38"/>
      <c r="B27" s="38"/>
      <c r="C27" s="38"/>
      <c r="D27" s="38"/>
      <c r="E27" s="38"/>
      <c r="F27" s="38"/>
      <c r="G27" s="38"/>
      <c r="H27" s="38"/>
      <c r="I27" s="38"/>
      <c r="J27" s="38"/>
      <c r="K27" s="38"/>
      <c r="L27" s="38"/>
      <c r="M27" s="55" t="s">
        <v>12</v>
      </c>
      <c r="N27" s="56"/>
      <c r="O27" s="5">
        <f>SUM(O25:O26)</f>
        <v>0</v>
      </c>
    </row>
    <row r="28" spans="1:15" s="24" customFormat="1" ht="30" customHeight="1" x14ac:dyDescent="0.2">
      <c r="A28" s="38"/>
      <c r="B28" s="38"/>
      <c r="C28" s="38"/>
      <c r="D28" s="38"/>
      <c r="E28" s="38"/>
      <c r="F28" s="38"/>
      <c r="G28" s="38"/>
      <c r="H28" s="38"/>
      <c r="I28" s="38"/>
      <c r="J28" s="38"/>
      <c r="K28" s="38"/>
      <c r="L28" s="38"/>
      <c r="M28" s="69" t="s">
        <v>29</v>
      </c>
      <c r="N28" s="70"/>
      <c r="O28" s="4">
        <f>ROUND(SUM(N20),0)</f>
        <v>0</v>
      </c>
    </row>
    <row r="29" spans="1:15" s="24" customFormat="1" ht="37.5" customHeight="1" x14ac:dyDescent="0.2">
      <c r="A29" s="38"/>
      <c r="B29" s="38"/>
      <c r="C29" s="38"/>
      <c r="D29" s="38"/>
      <c r="E29" s="38"/>
      <c r="F29" s="38"/>
      <c r="G29" s="38"/>
      <c r="H29" s="38"/>
      <c r="I29" s="38"/>
      <c r="J29" s="38"/>
      <c r="K29" s="38"/>
      <c r="L29" s="38"/>
      <c r="M29" s="67" t="s">
        <v>28</v>
      </c>
      <c r="N29" s="68"/>
      <c r="O29" s="5">
        <f>SUM(O28)</f>
        <v>0</v>
      </c>
    </row>
    <row r="30" spans="1:15" s="24" customFormat="1" ht="30" customHeight="1" x14ac:dyDescent="0.2">
      <c r="A30" s="38"/>
      <c r="B30" s="38"/>
      <c r="C30" s="38"/>
      <c r="D30" s="38"/>
      <c r="E30" s="38"/>
      <c r="F30" s="38"/>
      <c r="G30" s="38"/>
      <c r="H30" s="38"/>
      <c r="I30" s="38"/>
      <c r="J30" s="38"/>
      <c r="K30" s="38"/>
      <c r="L30" s="38"/>
      <c r="M30" s="67" t="s">
        <v>13</v>
      </c>
      <c r="N30" s="68"/>
      <c r="O30" s="5">
        <f>+O24+O27+O29</f>
        <v>26083200</v>
      </c>
    </row>
    <row r="33" spans="1:3" x14ac:dyDescent="0.25">
      <c r="B33" s="31"/>
      <c r="C33" s="31"/>
    </row>
    <row r="34" spans="1:3" x14ac:dyDescent="0.25">
      <c r="B34" s="51"/>
      <c r="C34" s="51"/>
    </row>
    <row r="35" spans="1:3" ht="15.75" thickBot="1" x14ac:dyDescent="0.3">
      <c r="B35" s="52"/>
      <c r="C35" s="52"/>
    </row>
    <row r="36" spans="1:3" x14ac:dyDescent="0.25">
      <c r="B36" s="42" t="s">
        <v>17</v>
      </c>
      <c r="C36" s="42"/>
    </row>
    <row r="38" spans="1:3" x14ac:dyDescent="0.25">
      <c r="A38" s="27" t="s">
        <v>39</v>
      </c>
    </row>
  </sheetData>
  <sheetProtection algorithmName="SHA-512" hashValue="cFCehRv23HGqmb2tLcRRvZPoWXRbO+/WC+/pOmvsGML7z/olCzSBQdOA1NdfIk0RE47Bw10q9hntZ/jJDJPO8Q==" saltValue="U4pCph4qPlDhnNF58DkdzQ=="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2022-07-08T14:27:18Z</dcterms:modified>
</cp:coreProperties>
</file>