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mailunicundiedu-my.sharepoint.com/personal/apmora_ucundinamarca_edu_co/Documents/2022/(F-CD-208) MANTENIMIENTO RED MEDIA- RF/PUBLICACIÓN/"/>
    </mc:Choice>
  </mc:AlternateContent>
  <xr:revisionPtr revIDLastSave="92" documentId="13_ncr:1_{FEC6E487-239C-492E-9849-9BFBFEC7CA9E}" xr6:coauthVersionLast="47" xr6:coauthVersionMax="47" xr10:uidLastSave="{22FB6A3E-A673-47AB-B6CE-7C830F2A3D78}"/>
  <bookViews>
    <workbookView xWindow="-120" yWindow="-120" windowWidth="21840" windowHeight="13140" xr2:uid="{00000000-000D-0000-FFFF-FFFF00000000}"/>
  </bookViews>
  <sheets>
    <sheet name="Hoja1" sheetId="1" r:id="rId1"/>
    <sheet name="Hoja2" sheetId="2"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2" i="1" l="1"/>
  <c r="N22" i="1" s="1"/>
  <c r="K22" i="1"/>
  <c r="L22" i="1"/>
  <c r="M22" i="1"/>
  <c r="J23" i="1"/>
  <c r="K23" i="1" s="1"/>
  <c r="L23" i="1"/>
  <c r="M23" i="1"/>
  <c r="N23" i="1"/>
  <c r="J24" i="1"/>
  <c r="N24" i="1" s="1"/>
  <c r="K24" i="1"/>
  <c r="L24" i="1"/>
  <c r="M24" i="1"/>
  <c r="H22" i="1"/>
  <c r="H23" i="1"/>
  <c r="H24" i="1"/>
  <c r="L21" i="1"/>
  <c r="J21" i="1"/>
  <c r="N21" i="1" s="1"/>
  <c r="H21" i="1"/>
  <c r="M21" i="1" s="1"/>
  <c r="L20" i="1"/>
  <c r="J20" i="1"/>
  <c r="N20" i="1" s="1"/>
  <c r="H20" i="1"/>
  <c r="M20" i="1" s="1"/>
  <c r="O26" i="1"/>
  <c r="O29" i="1" s="1"/>
  <c r="O23" i="1" l="1"/>
  <c r="O24" i="1"/>
  <c r="O22" i="1"/>
  <c r="K21" i="1"/>
  <c r="O21" i="1"/>
  <c r="O25" i="1"/>
  <c r="O20" i="1"/>
  <c r="K20" i="1"/>
  <c r="O32" i="1" l="1"/>
  <c r="O33" i="1" s="1"/>
  <c r="O27" i="1" l="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<sst xmlns="http://schemas.openxmlformats.org/spreadsheetml/2006/main" count="55" uniqueCount="50">
  <si>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</si>
  <si>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</si>
  <si>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</si>
  <si>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</si>
  <si>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</si>
  <si>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</si>
  <si>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</si>
  <si>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</si>
  <si>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</si>
  <si>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</si>
  <si>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</si>
  <si>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</si>
  <si>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</si>
  <si>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</si>
  <si>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</si>
  <si>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</si>
  <si>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</si>
  <si>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</si>
  <si>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</si>
  <si>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</si>
  <si>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</si>
  <si>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</si>
  <si>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</si>
  <si>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</si>
  <si>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</si>
  <si>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</si>
  <si>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</si>
  <si>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</si>
  <si>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</si>
  <si>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</si>
  <si>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</si>
  <si>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</si>
  <si>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</si>
  <si>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</si>
  <si>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</si>
  <si>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</si>
  <si>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</si>
  <si>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</si>
  <si>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</si>
  <si>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</si>
  <si>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</si>
  <si>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</si>
  <si>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</si>
  <si>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</si>
  <si>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</si>
  <si>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Retiro de poste de concreto red de baja tensión, con grúa
certificada.</t>
  </si>
  <si>
    <t>Transporte de poste de concreto hasta taller o lugar de
almacenamiento destinado por la Universidad de Cundinamarca
Sede Fusagasugá.</t>
  </si>
  <si>
    <t>Adecuación y traslado de red de baja tensión existente en poste
de concreto 14m 1050kg ubicado en la salida de lal parqueadero
que colinda con la escuela de enfermería y Avenida Manuel
Humberto.</t>
  </si>
  <si>
    <t>Adecuación y traslado de red de datos existentes en poste de
concreto 14m 1050kg ubicado en la salida de lal parqueadero
que colinda con la escuela de enfermería y Avenida Manuel
Humberto.</t>
  </si>
  <si>
    <t>Informe de Mantenimiento y sugerencias.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</si>
</sst>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1" fillId="0" borderId="18"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0" fontId="3" fillId="35" borderId="2" xfId="0" applyFont="1" applyFill="1" applyBorder="1" applyAlignment="1" applyProtection="1">
      <alignment horizontal="left" vertical="center" wrapText="1"/>
      <protection locked="0"/>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topLeftCell="A24" zoomScale="70" zoomScaleNormal="70" zoomScaleSheetLayoutView="70" zoomScalePageLayoutView="55" workbookViewId="0">
      <selection activeCell="B38" sqref="B38:C39"/>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38</v>
      </c>
      <c r="O3" s="42"/>
    </row>
    <row r="4" spans="1:15" ht="16.5" customHeight="1" x14ac:dyDescent="0.25">
      <c r="A4" s="43"/>
      <c r="B4" s="53" t="s">
        <v>36</v>
      </c>
      <c r="C4" s="53"/>
      <c r="D4" s="53"/>
      <c r="E4" s="53"/>
      <c r="F4" s="53"/>
      <c r="G4" s="53"/>
      <c r="H4" s="53"/>
      <c r="I4" s="53"/>
      <c r="J4" s="53"/>
      <c r="K4" s="53"/>
      <c r="L4" s="53"/>
      <c r="M4" s="53"/>
      <c r="N4" s="42" t="s">
        <v>39</v>
      </c>
      <c r="O4" s="42"/>
    </row>
    <row r="5" spans="1:15" ht="15" customHeight="1" x14ac:dyDescent="0.25">
      <c r="A5" s="43"/>
      <c r="B5" s="53"/>
      <c r="C5" s="53"/>
      <c r="D5" s="53"/>
      <c r="E5" s="53"/>
      <c r="F5" s="53"/>
      <c r="G5" s="53"/>
      <c r="H5" s="53"/>
      <c r="I5" s="53"/>
      <c r="J5" s="53"/>
      <c r="K5" s="53"/>
      <c r="L5" s="53"/>
      <c r="M5" s="53"/>
      <c r="N5" s="42" t="s">
        <v>40</v>
      </c>
      <c r="O5" s="42"/>
    </row>
    <row r="7" spans="1:15" x14ac:dyDescent="0.25">
      <c r="A7" s="11" t="s">
        <v>42</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34"/>
      <c r="J12" s="34"/>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34"/>
      <c r="J14" s="34"/>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34"/>
      <c r="J16" s="34"/>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93" customHeight="1" x14ac:dyDescent="0.25">
      <c r="A20" s="25">
        <v>1</v>
      </c>
      <c r="B20" s="26" t="s">
        <v>45</v>
      </c>
      <c r="C20" s="31"/>
      <c r="D20" s="27">
        <v>4</v>
      </c>
      <c r="E20" s="28" t="s">
        <v>43</v>
      </c>
      <c r="F20" s="32"/>
      <c r="G20" s="33">
        <v>0</v>
      </c>
      <c r="H20" s="1">
        <f>+ROUND(F20*G20,0)</f>
        <v>0</v>
      </c>
      <c r="I20" s="33">
        <v>0</v>
      </c>
      <c r="J20" s="1">
        <f>ROUND(F20*I20,0)</f>
        <v>0</v>
      </c>
      <c r="K20" s="1">
        <f>ROUND(F20+H20+J20,0)</f>
        <v>0</v>
      </c>
      <c r="L20" s="1">
        <f>ROUND(F20*D20,0)</f>
        <v>0</v>
      </c>
      <c r="M20" s="1">
        <f>ROUND(D20*H20,0)</f>
        <v>0</v>
      </c>
      <c r="N20" s="1">
        <f>ROUND(J20*D20,0)</f>
        <v>0</v>
      </c>
      <c r="O20" s="2">
        <f>ROUND(L20+N20+M20,0)</f>
        <v>0</v>
      </c>
    </row>
    <row r="21" spans="1:15" s="24" customFormat="1" ht="99" customHeight="1" x14ac:dyDescent="0.25">
      <c r="A21" s="25">
        <v>2</v>
      </c>
      <c r="B21" s="26" t="s">
        <v>46</v>
      </c>
      <c r="C21" s="31"/>
      <c r="D21" s="27">
        <v>4</v>
      </c>
      <c r="E21" s="28" t="s">
        <v>43</v>
      </c>
      <c r="F21" s="32"/>
      <c r="G21" s="33">
        <v>0</v>
      </c>
      <c r="H21" s="1">
        <f>+ROUND(F21*G21,0)</f>
        <v>0</v>
      </c>
      <c r="I21" s="33">
        <v>0</v>
      </c>
      <c r="J21" s="1">
        <f>ROUND(F21*I21,0)</f>
        <v>0</v>
      </c>
      <c r="K21" s="1">
        <f>ROUND(F21+H21+J21,0)</f>
        <v>0</v>
      </c>
      <c r="L21" s="1">
        <f>ROUND(F21*D21,0)</f>
        <v>0</v>
      </c>
      <c r="M21" s="1">
        <f>ROUND(D21*H21,0)</f>
        <v>0</v>
      </c>
      <c r="N21" s="1">
        <f>ROUND(J21*D21,0)</f>
        <v>0</v>
      </c>
      <c r="O21" s="2">
        <f>ROUND(L21+N21+M21,0)</f>
        <v>0</v>
      </c>
    </row>
    <row r="22" spans="1:15" s="24" customFormat="1" ht="99" customHeight="1" x14ac:dyDescent="0.25">
      <c r="A22" s="25">
        <v>3</v>
      </c>
      <c r="B22" s="26" t="s">
        <v>47</v>
      </c>
      <c r="C22" s="31"/>
      <c r="D22" s="27">
        <v>1</v>
      </c>
      <c r="E22" s="28" t="s">
        <v>43</v>
      </c>
      <c r="F22" s="32"/>
      <c r="G22" s="33">
        <v>0</v>
      </c>
      <c r="H22" s="1">
        <f t="shared" ref="H22:H24" si="0">+ROUND(F22*G22,0)</f>
        <v>0</v>
      </c>
      <c r="I22" s="33">
        <v>1</v>
      </c>
      <c r="J22" s="1">
        <f t="shared" ref="J22:J24" si="1">ROUND(F22*I22,0)</f>
        <v>0</v>
      </c>
      <c r="K22" s="1">
        <f t="shared" ref="K22:K24" si="2">ROUND(F22+H22+J22,0)</f>
        <v>0</v>
      </c>
      <c r="L22" s="1">
        <f t="shared" ref="L22:L24" si="3">ROUND(F22*D22,0)</f>
        <v>0</v>
      </c>
      <c r="M22" s="1">
        <f t="shared" ref="M22:M24" si="4">ROUND(D22*H22,0)</f>
        <v>0</v>
      </c>
      <c r="N22" s="1">
        <f t="shared" ref="N22:N24" si="5">ROUND(J22*D22,0)</f>
        <v>0</v>
      </c>
      <c r="O22" s="2">
        <f t="shared" ref="O22:O24" si="6">ROUND(L22+N22+M22,0)</f>
        <v>0</v>
      </c>
    </row>
    <row r="23" spans="1:15" s="24" customFormat="1" ht="99" customHeight="1" x14ac:dyDescent="0.25">
      <c r="A23" s="25">
        <v>4</v>
      </c>
      <c r="B23" s="26" t="s">
        <v>48</v>
      </c>
      <c r="C23" s="31"/>
      <c r="D23" s="27">
        <v>1</v>
      </c>
      <c r="E23" s="28" t="s">
        <v>43</v>
      </c>
      <c r="F23" s="32"/>
      <c r="G23" s="33">
        <v>0</v>
      </c>
      <c r="H23" s="1">
        <f t="shared" si="0"/>
        <v>0</v>
      </c>
      <c r="I23" s="33">
        <v>2</v>
      </c>
      <c r="J23" s="1">
        <f t="shared" si="1"/>
        <v>0</v>
      </c>
      <c r="K23" s="1">
        <f t="shared" si="2"/>
        <v>0</v>
      </c>
      <c r="L23" s="1">
        <f t="shared" si="3"/>
        <v>0</v>
      </c>
      <c r="M23" s="1">
        <f t="shared" si="4"/>
        <v>0</v>
      </c>
      <c r="N23" s="1">
        <f t="shared" si="5"/>
        <v>0</v>
      </c>
      <c r="O23" s="2">
        <f t="shared" si="6"/>
        <v>0</v>
      </c>
    </row>
    <row r="24" spans="1:15" s="24" customFormat="1" ht="78" customHeight="1" x14ac:dyDescent="0.25">
      <c r="A24" s="25">
        <v>5</v>
      </c>
      <c r="B24" s="26" t="s">
        <v>49</v>
      </c>
      <c r="C24" s="31"/>
      <c r="D24" s="27">
        <v>1</v>
      </c>
      <c r="E24" s="28" t="s">
        <v>43</v>
      </c>
      <c r="F24" s="32"/>
      <c r="G24" s="33">
        <v>0</v>
      </c>
      <c r="H24" s="1">
        <f t="shared" si="0"/>
        <v>0</v>
      </c>
      <c r="I24" s="33">
        <v>3</v>
      </c>
      <c r="J24" s="1">
        <f t="shared" si="1"/>
        <v>0</v>
      </c>
      <c r="K24" s="1">
        <f t="shared" si="2"/>
        <v>0</v>
      </c>
      <c r="L24" s="1">
        <f t="shared" si="3"/>
        <v>0</v>
      </c>
      <c r="M24" s="1">
        <f t="shared" si="4"/>
        <v>0</v>
      </c>
      <c r="N24" s="1">
        <f t="shared" si="5"/>
        <v>0</v>
      </c>
      <c r="O24" s="2">
        <f t="shared" si="6"/>
        <v>0</v>
      </c>
    </row>
    <row r="25" spans="1:15" s="24" customFormat="1" ht="42" customHeight="1" thickBot="1" x14ac:dyDescent="0.25">
      <c r="A25" s="19"/>
      <c r="B25" s="68"/>
      <c r="C25" s="68"/>
      <c r="D25" s="68"/>
      <c r="E25" s="68"/>
      <c r="F25" s="68"/>
      <c r="G25" s="68"/>
      <c r="H25" s="68"/>
      <c r="I25" s="68"/>
      <c r="J25" s="68"/>
      <c r="K25" s="68"/>
      <c r="L25" s="68"/>
      <c r="M25" s="69" t="s">
        <v>35</v>
      </c>
      <c r="N25" s="69"/>
      <c r="O25" s="4">
        <f>SUMIF(G:G,0%,L:L)</f>
        <v>0</v>
      </c>
    </row>
    <row r="26" spans="1:15" s="24" customFormat="1" ht="39" customHeight="1" thickBot="1" x14ac:dyDescent="0.25">
      <c r="A26" s="57" t="s">
        <v>24</v>
      </c>
      <c r="B26" s="58"/>
      <c r="C26" s="58"/>
      <c r="D26" s="58"/>
      <c r="E26" s="58"/>
      <c r="F26" s="58"/>
      <c r="G26" s="58"/>
      <c r="H26" s="58"/>
      <c r="I26" s="58"/>
      <c r="J26" s="58"/>
      <c r="K26" s="58"/>
      <c r="L26" s="58"/>
      <c r="M26" s="69" t="s">
        <v>10</v>
      </c>
      <c r="N26" s="69"/>
      <c r="O26" s="4">
        <f>SUMIF(G:G,5%,L:L)</f>
        <v>0</v>
      </c>
    </row>
    <row r="27" spans="1:15" s="24" customFormat="1" ht="30" customHeight="1" x14ac:dyDescent="0.2">
      <c r="A27" s="54" t="s">
        <v>41</v>
      </c>
      <c r="B27" s="54"/>
      <c r="C27" s="54"/>
      <c r="D27" s="54"/>
      <c r="E27" s="54"/>
      <c r="F27" s="54"/>
      <c r="G27" s="54"/>
      <c r="H27" s="54"/>
      <c r="I27" s="54"/>
      <c r="J27" s="54"/>
      <c r="K27" s="54"/>
      <c r="L27" s="55"/>
      <c r="M27" s="69" t="s">
        <v>11</v>
      </c>
      <c r="N27" s="69"/>
      <c r="O27" s="4">
        <f>SUMIF(G:G,19%,L:L)</f>
        <v>0</v>
      </c>
    </row>
    <row r="28" spans="1:15" s="24" customFormat="1" ht="30" customHeight="1" x14ac:dyDescent="0.2">
      <c r="A28" s="56"/>
      <c r="B28" s="56"/>
      <c r="C28" s="56"/>
      <c r="D28" s="56"/>
      <c r="E28" s="56"/>
      <c r="F28" s="56"/>
      <c r="G28" s="56"/>
      <c r="H28" s="56"/>
      <c r="I28" s="56"/>
      <c r="J28" s="56"/>
      <c r="K28" s="56"/>
      <c r="L28" s="56"/>
      <c r="M28" s="36" t="s">
        <v>7</v>
      </c>
      <c r="N28" s="37"/>
      <c r="O28" s="5">
        <f>SUM(O25:O27)</f>
        <v>0</v>
      </c>
    </row>
    <row r="29" spans="1:15" s="24" customFormat="1" ht="30" customHeight="1" x14ac:dyDescent="0.2">
      <c r="A29" s="56"/>
      <c r="B29" s="56"/>
      <c r="C29" s="56"/>
      <c r="D29" s="56"/>
      <c r="E29" s="56"/>
      <c r="F29" s="56"/>
      <c r="G29" s="56"/>
      <c r="H29" s="56"/>
      <c r="I29" s="56"/>
      <c r="J29" s="56"/>
      <c r="K29" s="56"/>
      <c r="L29" s="56"/>
      <c r="M29" s="70" t="s">
        <v>12</v>
      </c>
      <c r="N29" s="71"/>
      <c r="O29" s="6">
        <f>ROUND(O26*5%,0)</f>
        <v>0</v>
      </c>
    </row>
    <row r="30" spans="1:15" s="24" customFormat="1" ht="30" customHeight="1" x14ac:dyDescent="0.2">
      <c r="A30" s="56"/>
      <c r="B30" s="56"/>
      <c r="C30" s="56"/>
      <c r="D30" s="56"/>
      <c r="E30" s="56"/>
      <c r="F30" s="56"/>
      <c r="G30" s="56"/>
      <c r="H30" s="56"/>
      <c r="I30" s="56"/>
      <c r="J30" s="56"/>
      <c r="K30" s="56"/>
      <c r="L30" s="56"/>
      <c r="M30" s="70" t="s">
        <v>13</v>
      </c>
      <c r="N30" s="71"/>
      <c r="O30" s="4">
        <f>ROUND(O27*19%,0)</f>
        <v>0</v>
      </c>
    </row>
    <row r="31" spans="1:15" s="24" customFormat="1" ht="30" customHeight="1" x14ac:dyDescent="0.2">
      <c r="A31" s="56"/>
      <c r="B31" s="56"/>
      <c r="C31" s="56"/>
      <c r="D31" s="56"/>
      <c r="E31" s="56"/>
      <c r="F31" s="56"/>
      <c r="G31" s="56"/>
      <c r="H31" s="56"/>
      <c r="I31" s="56"/>
      <c r="J31" s="56"/>
      <c r="K31" s="56"/>
      <c r="L31" s="56"/>
      <c r="M31" s="36" t="s">
        <v>14</v>
      </c>
      <c r="N31" s="37"/>
      <c r="O31" s="5">
        <f>SUM(O29:O30)</f>
        <v>0</v>
      </c>
    </row>
    <row r="32" spans="1:15" s="24" customFormat="1" ht="30" customHeight="1" x14ac:dyDescent="0.2">
      <c r="A32" s="56"/>
      <c r="B32" s="56"/>
      <c r="C32" s="56"/>
      <c r="D32" s="56"/>
      <c r="E32" s="56"/>
      <c r="F32" s="56"/>
      <c r="G32" s="56"/>
      <c r="H32" s="56"/>
      <c r="I32" s="56"/>
      <c r="J32" s="56"/>
      <c r="K32" s="56"/>
      <c r="L32" s="56"/>
      <c r="M32" s="40" t="s">
        <v>33</v>
      </c>
      <c r="N32" s="41"/>
      <c r="O32" s="4">
        <f>ROUND(SUM(N24:N24),0)</f>
        <v>0</v>
      </c>
    </row>
    <row r="33" spans="1:15" s="24" customFormat="1" ht="37.5" customHeight="1" x14ac:dyDescent="0.2">
      <c r="A33" s="56"/>
      <c r="B33" s="56"/>
      <c r="C33" s="56"/>
      <c r="D33" s="56"/>
      <c r="E33" s="56"/>
      <c r="F33" s="56"/>
      <c r="G33" s="56"/>
      <c r="H33" s="56"/>
      <c r="I33" s="56"/>
      <c r="J33" s="56"/>
      <c r="K33" s="56"/>
      <c r="L33" s="56"/>
      <c r="M33" s="38" t="s">
        <v>32</v>
      </c>
      <c r="N33" s="39"/>
      <c r="O33" s="5">
        <f>SUM(O32)</f>
        <v>0</v>
      </c>
    </row>
    <row r="34" spans="1:15" s="24" customFormat="1" ht="30" customHeight="1" x14ac:dyDescent="0.2">
      <c r="A34" s="56"/>
      <c r="B34" s="56"/>
      <c r="C34" s="56"/>
      <c r="D34" s="56"/>
      <c r="E34" s="56"/>
      <c r="F34" s="56"/>
      <c r="G34" s="56"/>
      <c r="H34" s="56"/>
      <c r="I34" s="56"/>
      <c r="J34" s="56"/>
      <c r="K34" s="56"/>
      <c r="L34" s="56"/>
      <c r="M34" s="38" t="s">
        <v>15</v>
      </c>
      <c r="N34" s="39"/>
      <c r="O34" s="5">
        <f>+O28+O31+O33</f>
        <v>0</v>
      </c>
    </row>
    <row r="37" spans="1:15" x14ac:dyDescent="0.25">
      <c r="B37" s="35"/>
      <c r="C37" s="35"/>
    </row>
    <row r="38" spans="1:15" x14ac:dyDescent="0.25">
      <c r="B38" s="66"/>
      <c r="C38" s="66"/>
    </row>
    <row r="39" spans="1:15" ht="15.75" thickBot="1" x14ac:dyDescent="0.3">
      <c r="B39" s="67"/>
      <c r="C39" s="67"/>
    </row>
    <row r="40" spans="1:15" x14ac:dyDescent="0.25">
      <c r="B40" s="60" t="s">
        <v>20</v>
      </c>
      <c r="C40" s="60"/>
    </row>
    <row r="42" spans="1:15" x14ac:dyDescent="0.25">
      <c r="A42" s="29" t="s">
        <v>44</v>
      </c>
    </row>
  </sheetData>
  <sheetProtection algorithmName="SHA-512" hashValue="7JMkB07p7DRv91oOy1IoOK/eI06sKlh+KiAzE0NqlZ9p25p4nxxfopwd+F/iC2gVvbeW97xclqifDW+BLbaifg==" saltValue="Qa+K0nMI5ZsUBo+Oq/3v5w==" spinCount="100000" sheet="1" scenarios="1" selectLockedCells="1"/>
  <mergeCells count="30">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 ref="A2:A5"/>
    <mergeCell ref="D12:G12"/>
    <mergeCell ref="A12:B16"/>
    <mergeCell ref="B2:M2"/>
    <mergeCell ref="B3:M3"/>
    <mergeCell ref="B4:M5"/>
    <mergeCell ref="M31:N31"/>
    <mergeCell ref="M34:N34"/>
    <mergeCell ref="M32:N32"/>
    <mergeCell ref="M33:N33"/>
    <mergeCell ref="N2:O2"/>
    <mergeCell ref="N3:O3"/>
    <mergeCell ref="N4:O4"/>
    <mergeCell ref="N5:O5"/>
  </mergeCells>
  <dataValidations count="1">
    <dataValidation type="whole" allowBlank="1" showInputMessage="1" showErrorMessage="1" sqref="F20:F2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G20:G24</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30">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2022-07-07T22:29:54Z</dcterms:modified>
</cp:coreProperties>
</file>