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mailunicundiedu-my.sharepoint.com/personal/apmora_ucundinamarca_edu_co/Documents/2022/(F-CD-169)/PUBLICACIÓN/"/>
    </mc:Choice>
  </mc:AlternateContent>
  <xr:revisionPtr revIDLastSave="296" documentId="13_ncr:1_{FEC6E487-239C-492E-9849-9BFBFEC7CA9E}" xr6:coauthVersionLast="47" xr6:coauthVersionMax="47" xr10:uidLastSave="{FD3DB5D0-809C-4D5E-901C-44CDEF578B9C}"/>
  <bookViews>
    <workbookView xWindow="-120" yWindow="-120" windowWidth="21840" windowHeight="13140" xr2:uid="{00000000-000D-0000-FFFF-FFFF00000000}"/>
  </bookViews>
  <sheets>
    <sheet name="Hoja1" sheetId="1" r:id="rId1"/>
    <sheet name="Hoja2" sheetId="2" r:id="rId2"/>
  </sheets>
  <definedNames>
    <definedName name="_xlnm.Print_Area" localSheetId="0">Hoja1!$A$1:$O$53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1" i="1" l="1"/>
  <c r="L31" i="1"/>
  <c r="J31" i="1"/>
  <c r="N31" i="1" s="1"/>
  <c r="H31" i="1"/>
  <c r="N29" i="1"/>
  <c r="L29" i="1"/>
  <c r="J29" i="1"/>
  <c r="H29" i="1"/>
  <c r="M29" i="1" s="1"/>
  <c r="L33" i="1"/>
  <c r="J33" i="1"/>
  <c r="N33" i="1" s="1"/>
  <c r="H33" i="1"/>
  <c r="K33" i="1" s="1"/>
  <c r="L27" i="1"/>
  <c r="J27" i="1"/>
  <c r="N27" i="1" s="1"/>
  <c r="H27" i="1"/>
  <c r="M27" i="1" s="1"/>
  <c r="L23" i="1"/>
  <c r="J23" i="1"/>
  <c r="N23" i="1" s="1"/>
  <c r="H23" i="1"/>
  <c r="M23" i="1" s="1"/>
  <c r="L20" i="1"/>
  <c r="J20" i="1"/>
  <c r="N20" i="1" s="1"/>
  <c r="H20" i="1"/>
  <c r="M20" i="1" s="1"/>
  <c r="K31" i="1" l="1"/>
  <c r="O31" i="1"/>
  <c r="O29" i="1"/>
  <c r="K29" i="1"/>
  <c r="K23" i="1"/>
  <c r="K27" i="1"/>
  <c r="O27" i="1"/>
  <c r="M33" i="1"/>
  <c r="O33" i="1" s="1"/>
  <c r="K20" i="1"/>
  <c r="O23" i="1"/>
  <c r="O20" i="1"/>
  <c r="O37" i="1" l="1"/>
  <c r="O40" i="1" s="1"/>
  <c r="O36" i="1"/>
  <c r="O43" i="1" l="1"/>
  <c r="O44" i="1" s="1"/>
  <c r="O38" i="1" l="1"/>
  <c r="O41" i="1" l="1"/>
  <c r="O42" i="1" s="1"/>
  <c r="O39" i="1"/>
  <c r="O4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<sst xmlns="http://schemas.openxmlformats.org/spreadsheetml/2006/main" count="57" uniqueCount="51">
  <si>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</si>
  <si>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</si>
  <si>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</si>
  <si>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</si>
  <si>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</si>
  <si>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</si>
  <si>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</si>
  <si>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</si>
  <si>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</si>
  <si>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</si>
  <si>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</si>
  <si>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</si>
  <si>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</si>
  <si>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</si>
  <si>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</si>
  <si>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</si>
  <si>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</si>
  <si>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</si>
  <si>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</si>
  <si>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</si>
  <si>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</si>
  <si>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</si>
  <si>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</si>
  <si>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</si>
  <si>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</si>
  <si>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</si>
  <si>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</si>
  <si>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</si>
  <si>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</si>
  <si>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</si>
  <si>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</si>
  <si>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</si>
  <si>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</si>
  <si>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</si>
  <si>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</si>
  <si>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</si>
  <si>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</si>
  <si>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</si>
  <si>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</si>
  <si>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</si>
  <si>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</si>
  <si>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</si>
  <si>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</si>
  <si>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UNIDAD</t>
  </si>
  <si>
    <r>
      <rPr>
        <b/>
        <u/>
        <sz val="10"/>
        <color theme="1"/>
        <rFont val="Arial"/>
        <family val="2"/>
      </rPr>
      <t>DIPLOMADO MODELO DE NEGOCIOS BASADOS EN METODOLOGÍA DE EMPRENDIMIENTO LIGERO:</t>
    </r>
    <r>
      <rPr>
        <sz val="10"/>
        <color theme="1"/>
        <rFont val="Arial"/>
        <family val="2"/>
      </rPr>
      <t xml:space="preserve">
Modalidad: Mediada por TIC.
Tipo de formación: Educación continua.
Intensidad horaria: 96 Horas.
</t>
    </r>
    <r>
      <rPr>
        <b/>
        <sz val="10"/>
        <color theme="1"/>
        <rFont val="Arial"/>
        <family val="2"/>
      </rPr>
      <t>JUSTIFICACIÓN:</t>
    </r>
    <r>
      <rPr>
        <sz val="10"/>
        <color theme="1"/>
        <rFont val="Arial"/>
        <family val="2"/>
      </rPr>
      <t xml:space="preserve">
El diplomado modelo de negocios basados en metodología de emprendimiento ligero es ofertado por la universidad de Cundinamarca en la seccional Girardot, para dar origen a nuevos negocios rentables; orientados por el conocimiento de profesionales en el tema.
De igual manera poder crear oportunidades y fortalecer el desarrollo económico en la región, aumentado la tasa de empleo, la seguridad ciudadana y un mayor bienestar para la población.
Además, en el desarrollo del diplomado los participantes podrán tener un conocimiento práctico, interactivo y ligero, mediante la aplicación de diferentes metodologías utilizadas en emprendimiento, con el fin de incentivar las estrategias de aprendizaje, liderazgo y gestión de la innovación en todos sus ámbitos, para buscar y desarrollar nuevos proyectos con un alto potencial de crecimiento.
</t>
    </r>
    <r>
      <rPr>
        <b/>
        <sz val="10"/>
        <color theme="1"/>
        <rFont val="Arial"/>
        <family val="2"/>
      </rPr>
      <t>OBJETIVO GENERAL:</t>
    </r>
    <r>
      <rPr>
        <sz val="10"/>
        <color theme="1"/>
        <rFont val="Arial"/>
        <family val="2"/>
      </rPr>
      <t xml:space="preserve">
Fundamentar a los participantes en metodologías de emprendimiento ligero, basado en un aprendizaje práctico e interactivo, orientado a la identificación de diferentes problemáticas para poder transformar una idea en una oportunidad de negocio, mediante herramientas que faciliten el desarrollo de prototipos funcionales que generan un impacto positivo en la región.
</t>
    </r>
    <r>
      <rPr>
        <b/>
        <sz val="10"/>
        <color theme="1"/>
        <rFont val="Arial"/>
        <family val="2"/>
      </rPr>
      <t xml:space="preserve">RESULTADOS ESPERADOS DE APRENDIZAJE:
</t>
    </r>
    <r>
      <rPr>
        <sz val="10"/>
        <color theme="1"/>
        <rFont val="Arial"/>
        <family val="2"/>
      </rPr>
      <t xml:space="preserve">Durante el curso, el estudiante desarrollará sus capacidades en:
•Conocer y poner en práctica las diferentes metodologías orientadas al emprendimiento.
•Diseñar modelos de negocio y estrategias de marketing que faciliten la creación de negocios rentables.
•Crear planes de marketing por medio de investigaciones de mercado que permitan motivar las empresas para ser más competitivas en el mercado.
•Plantear soluciones a través de metodologías de emprendimiento que permitan atender las nuevas necesidades del entorno.
•Identificar e implementar las nuevas tendencias en modelos de negocios para validarla en su negocio.
•Asumir los riesgos y desafíos que se presentan en el momento de emprender.
</t>
    </r>
    <r>
      <rPr>
        <b/>
        <sz val="10"/>
        <color theme="1"/>
        <rFont val="Arial"/>
        <family val="2"/>
      </rPr>
      <t>MODULO I. MODELOS DE NEGOCIO:</t>
    </r>
    <r>
      <rPr>
        <sz val="10"/>
        <color theme="1"/>
        <rFont val="Arial"/>
        <family val="2"/>
      </rPr>
      <t xml:space="preserve">
•Descubriendo los problemas a través del Design Thinking.
•La creatividad como eslabón clave en la creación de negocios.
•Análisis de tendencias.
•Descubriendo el porqué de tu idea de negocio a través del Círculo de Oro.
•Taller Mapa de la Empatía.
•Validación de los modelos de negocio con el formato Canvas.
•Cómo construir una Propuesta de Valor.
•Prototipado.
•Storytelling “El arte de contar historias que enganchen a los clientes con tus productos”.
•El Elevator Pitch como herramienta de engagement para los clientes e inversionistas.
</t>
    </r>
    <r>
      <rPr>
        <b/>
        <sz val="10"/>
        <color theme="1"/>
        <rFont val="Arial"/>
        <family val="2"/>
      </rPr>
      <t>MODULO II. MARKETING:</t>
    </r>
    <r>
      <rPr>
        <sz val="10"/>
        <color theme="1"/>
        <rFont val="Arial"/>
        <family val="2"/>
      </rPr>
      <t xml:space="preserve">
•Definiendo el propósito de tu empresa.
•Entendiendo cuáles son tus clientes.
•Características de la marca.
•Marca emocional y experiencia de marca.
•Posicionamiento y promesa de valor.
•Atraer y convertir con páginas de aterrizaje.
•Servicio al cliente de impacto.
•Publicidad efectiva.
•Campañas de marketing digital.
</t>
    </r>
    <r>
      <rPr>
        <b/>
        <sz val="10"/>
        <color theme="1"/>
        <rFont val="Arial"/>
        <family val="2"/>
      </rPr>
      <t>MODULO III. PLAN DE NEGOCIO:</t>
    </r>
    <r>
      <rPr>
        <sz val="10"/>
        <color theme="1"/>
        <rFont val="Arial"/>
        <family val="2"/>
      </rPr>
      <t xml:space="preserve">
•Definición de la empresa.
•Objetivos - Metas.
•Equipo administrativo.
•Estructura Organizacional.
•Análisis del mercado.
•Definición del producto.
•Impacto del producto en el cliente.
•Investigación y desarrollo del producto.
•Plan de marketing.
•Análisis técnico.
•Análisis financiero.
</t>
    </r>
    <r>
      <rPr>
        <b/>
        <sz val="10"/>
        <color theme="1"/>
        <rFont val="Arial"/>
        <family val="2"/>
      </rPr>
      <t>Perfil profesional:</t>
    </r>
    <r>
      <rPr>
        <sz val="10"/>
        <color theme="1"/>
        <rFont val="Arial"/>
        <family val="2"/>
      </rPr>
      <t xml:space="preserve"> Educación Formal en Administrador de Empresas, especialista y/o afines con Especialización en Gerencia de Mercadeo y/o proyectos.</t>
    </r>
  </si>
  <si>
    <r>
      <rPr>
        <b/>
        <u/>
        <sz val="10"/>
        <color theme="1"/>
        <rFont val="Arial"/>
        <family val="2"/>
      </rPr>
      <t>DIPLOMADO ESTRATEGIAS DE ADAPTACIÓN Y MITIGACIÓN AL CAMBIO CLIMÁTICO DESDE SECTOR AGROPECUARIO COLOMBIANO EN EL CONTEXTO DE LA CRISIS CLIMÁTICA:</t>
    </r>
    <r>
      <rPr>
        <sz val="10"/>
        <color theme="1"/>
        <rFont val="Arial"/>
        <family val="2"/>
      </rPr>
      <t xml:space="preserve">
Modalidad: Virtual.
Tipo de formación: Educación continua.
Intensidad horaria: 96 Horas.
</t>
    </r>
    <r>
      <rPr>
        <b/>
        <sz val="10"/>
        <color theme="1"/>
        <rFont val="Arial"/>
        <family val="2"/>
      </rPr>
      <t>JUSTIFICACIÓN:</t>
    </r>
    <r>
      <rPr>
        <sz val="10"/>
        <color theme="1"/>
        <rFont val="Arial"/>
        <family val="2"/>
      </rPr>
      <t xml:space="preserve">
Colombia y en particular el sector agropecuario nacional es altamente vulnerable a los impactos del cambio climático que viene afectado a los productores más vulnerables y poniendo en riesgo sus medios de vida y subsistencia.
Las instituciones gubernamentales del orden local y regional son actores claves para la gestión de los riesgos climáticos y la implementación de acciones de adaptación.
Es necesario fortalecer las capacidades de los actores municipales para promover, acompañar y ejecutar acciones de adaptación, que permitan la implementación local de las acciones de gestión del cambio climático propuestas por los gobiernos regional y nacional, así como por los organismos internacionales, para contribuir a solventar la crisis climática.
Si bien las acciones de adaptación son las de mayor relevancia para el sector agropecuario, la mitigación de los gases efecto invernadero (GEI) son igualmente importantes en línea con los compromisos del país para la reducción del 51% a 2030 de estos gases y poder ser un país carbono neutral a 2050.
</t>
    </r>
    <r>
      <rPr>
        <b/>
        <sz val="10"/>
        <color theme="1"/>
        <rFont val="Arial"/>
        <family val="2"/>
      </rPr>
      <t>OBJETIVO GENERAL:</t>
    </r>
    <r>
      <rPr>
        <sz val="10"/>
        <color theme="1"/>
        <rFont val="Arial"/>
        <family val="2"/>
      </rPr>
      <t xml:space="preserve">
Orientar la gestión de los impactos del cambio climático en el sector agropecuario, a partir del desarrollo de acciones de adaptación y mitigación, para contribuir con la reducción de la vulnerabilidad y el aumento de la resiliencia y sostenibilidad del sector y los territorios.
</t>
    </r>
    <r>
      <rPr>
        <b/>
        <sz val="10"/>
        <color theme="1"/>
        <rFont val="Arial"/>
        <family val="2"/>
      </rPr>
      <t>RESULTADOS ESPERADOS DE APRENDIZAJE:</t>
    </r>
    <r>
      <rPr>
        <sz val="10"/>
        <color theme="1"/>
        <rFont val="Arial"/>
        <family val="2"/>
      </rPr>
      <t xml:space="preserve">
•Distinguir las generalidades de los impactos del cambio climático en el sector agropecuario, mediante estudios de caso orientados a la gestión de la adaptación y la mitigación al cambio climático en el contexto actual (nacional y global).
•Proponer acciones de adaptación y mitigación al cambio climático a partir de análisis que contribuyan con la reducción de la vulnerabilidad y el aumento de la resiliencia del Sector Agropecuario.
</t>
    </r>
    <r>
      <rPr>
        <b/>
        <sz val="10"/>
        <color theme="1"/>
        <rFont val="Arial"/>
        <family val="2"/>
      </rPr>
      <t>MODULO I. INTRODUCCIÓN AL CAMBIO CLIMÁTICO:</t>
    </r>
    <r>
      <rPr>
        <sz val="10"/>
        <color theme="1"/>
        <rFont val="Arial"/>
        <family val="2"/>
      </rPr>
      <t xml:space="preserve">
•Introducción al curso.
•Bases científicas y generalidades del cambio climático.
•Escenarios de cambio climático globales, nacionales y para Cundinamarca.
•Priorizar enfoque local Tercera Comunicación.
•Fuentes de información y herramientas complementarias para consulta de información relacionada con el cambio climático.
•Derivadas del IPCC en Colombia.
•Ejercicio de Análisis de datos de escenarios locales de cambio climático.
</t>
    </r>
    <r>
      <rPr>
        <b/>
        <sz val="10"/>
        <color theme="1"/>
        <rFont val="Arial"/>
        <family val="2"/>
      </rPr>
      <t xml:space="preserve">MODULO II. IMPACTOS DEL CAMBIO CLIMÁTICO EN EL SECTOR AGROPECUARIO:
</t>
    </r>
    <r>
      <rPr>
        <sz val="10"/>
        <color theme="1"/>
        <rFont val="Arial"/>
        <family val="2"/>
      </rPr>
      <t xml:space="preserve">•Principales impactos del cambio climático en el sector agropecuario.
•Revisión y análisis de los principales impactos y oportunidades del cambio climático en el sector agropecuario nacional.
</t>
    </r>
    <r>
      <rPr>
        <b/>
        <sz val="10"/>
        <color theme="1"/>
        <rFont val="Arial"/>
        <family val="2"/>
      </rPr>
      <t>MODULO III. ANÁLISIS DE RIESGOS EN EL SECTOR AGROPECUARIO:</t>
    </r>
    <r>
      <rPr>
        <sz val="10"/>
        <color theme="1"/>
        <rFont val="Arial"/>
        <family val="2"/>
      </rPr>
      <t xml:space="preserve">
•Introducción al análisis del riesgo en el sector agropecuario.
•Conceptos de amenazas, vulnerabilidad y Riesgos en el sector agropecuario.
•TCNCC.
•Los principales riesgos climáticos de la agricultura colombiana.
•Ejercicio práctico de estimaciones locales de Amenazas, Vulnerabilidad y Riesgo climático.
•Evaluaciones locales de vulnerabilidad y capacidad adaptativa.
•Revisión de herramientas y fuentes de información para análisis de riesgos climáticos en el sector.
</t>
    </r>
    <r>
      <rPr>
        <b/>
        <sz val="10"/>
        <color theme="1"/>
        <rFont val="Arial"/>
        <family val="2"/>
      </rPr>
      <t>MODULO IV. MARCO NORMATIVO INTERNACIONAL:</t>
    </r>
    <r>
      <rPr>
        <sz val="10"/>
        <color theme="1"/>
        <rFont val="Arial"/>
        <family val="2"/>
      </rPr>
      <t xml:space="preserve">
•Acuerdos internacionales (Acuerdo de Paris y la gestión del cambio climático).
•Marco Reforzado de Transparencia (comunicación, participación).
•Instituto Interamericano de Cooperación para la Agricultura Labor conjunta de Koronivia.
</t>
    </r>
    <r>
      <rPr>
        <b/>
        <sz val="10"/>
        <color theme="1"/>
        <rFont val="Arial"/>
        <family val="2"/>
      </rPr>
      <t>MODULO V. INSTITUCIONALIDAD Y CONTEXTO NORMATIVO EN EL SECTOR AGROPECUARIO SOBRE CAMBIO CLIMÁTICO:</t>
    </r>
    <r>
      <rPr>
        <sz val="10"/>
        <color theme="1"/>
        <rFont val="Arial"/>
        <family val="2"/>
      </rPr>
      <t xml:space="preserve">
•Decreto 298 de 2016 (SISCLIMA).
•Ley 1931 de 2018 de Cambio Climático.
•Normatividad Ministerio de Agricultura y Desarrollo Territorial.
•Plan Integral de Gestión de Cambio Climático del Sector Agropecuario.
•Gestión interinstitucional en el Sector Agropecuario. CONSA.
•Resolución 1447 de 2018.
•Sistema MRV.
•Unidad Nacional para la Gestión del Riesgo de Desastres (UNGRD).
•Guía de obligaciones ambientales para alcaldías y gobernaciones de Colombia 2020.
•Secretarias de Ambiente y Desarrollo Territorial.
•Corporaciones Ambientales.
•Autoridad Nacional de Licencias Ambientales.
•Otras normas (Min Vivienda, Min Transporte, otras entidades).
</t>
    </r>
    <r>
      <rPr>
        <b/>
        <sz val="10"/>
        <color theme="1"/>
        <rFont val="Arial"/>
        <family val="2"/>
      </rPr>
      <t>MODULO VI. SISTEMAS DE INFORMACIÓN GEOGRÁFICA (SIG) EN EL SECTOR AGROPECUARIO:</t>
    </r>
    <r>
      <rPr>
        <sz val="10"/>
        <color theme="1"/>
        <rFont val="Arial"/>
        <family val="2"/>
      </rPr>
      <t xml:space="preserve">
•SINA.
•SIG - Autoridades Ambientales.
•SIG - Unidad de Planificación Rural Agropecuaria (UPRA).
•Metodologías participativas para la gestión de la adaptación y la mitigación local.
•Agrosavia- Aptitud de cultivos.
•Amenazas agroclimáticas.
•Experiencias de los SIG en la toma de decisiones.
</t>
    </r>
    <r>
      <rPr>
        <b/>
        <sz val="10"/>
        <color theme="1"/>
        <rFont val="Arial"/>
        <family val="2"/>
      </rPr>
      <t xml:space="preserve">MODULO VII. PROGRAMAS Y PROYECTOS DE MITIGACIÓN DE GEI:
</t>
    </r>
    <r>
      <rPr>
        <sz val="10"/>
        <color theme="1"/>
        <rFont val="Arial"/>
        <family val="2"/>
      </rPr>
      <t xml:space="preserve">•Introducción a la mitigación del cambio climático.
•Contribución Nacionalmente Determinada (NDC), Reportes Bienales y Comunicaciones de cambio climático – Sector Agropecuario.
•Estrategia Colombiana de Desarrollo bajo en Carbono (ECDBC).
•Acciones Nacionalmente Apropiadas de Mitigación (NAMAS).
•Análisis de Ciclo de Vida, Cadenas de suministro y Huella de carbono en el sector agropecuario.
•Ejercicio práctico Acercamiento de inventarios, mitigación GEI y priorización de acciones en sector agropecuario.
•Proyecto de Ley Acción Climática 336 de 2021 Mitigación.
•Instrumentos económicos para la mitigación.
•Requisitos para la formulación de acciones de mitigación.
•Experiencias exitosas en mitigación al cambio climático desde el sector agropecuario.
•Porckolombia, Federación de Cafeteros, Fedepalma, Fedegán, Fedepanela.
</t>
    </r>
    <r>
      <rPr>
        <b/>
        <sz val="10"/>
        <color theme="1"/>
        <rFont val="Arial"/>
        <family val="2"/>
      </rPr>
      <t xml:space="preserve">
MODULO VIII. GESTIÓN DE LA ADAPTACIÓN AL CAMBIO CLIMÁTICO EN EL SECTOR AGROPECUARIO PARTE I:
</t>
    </r>
    <r>
      <rPr>
        <sz val="10"/>
        <color theme="1"/>
        <rFont val="Arial"/>
        <family val="2"/>
      </rPr>
      <t xml:space="preserve">•Generalidades de la adaptación al cambio climático.
•Principales acciones nacionales en adaptación al sector agropecuario PNA y NDC.
•Estándares para la formulación de acciones de adaptación.
•Monitoreo de la adaptación al cambio climático.
•Planificación de medidas de adaptación al cambio climático.
•Generalidades del Financiamiento climático.
•Proyecto de Microfinanzas para la Adaptación basada en Ecosistemas – MebA.
</t>
    </r>
    <r>
      <rPr>
        <b/>
        <sz val="10"/>
        <color theme="1"/>
        <rFont val="Arial"/>
        <family val="2"/>
      </rPr>
      <t>MODULO IX. INNOVACIÓN Y ENFOQUE INCLUSIVO DEL CAMBIO CLIMÁTICO:</t>
    </r>
    <r>
      <rPr>
        <sz val="10"/>
        <color theme="1"/>
        <rFont val="Arial"/>
        <family val="2"/>
      </rPr>
      <t xml:space="preserve">
•Incorporación de enfoque de Género en Cambio Climático.
•Innovación para la mitigación y adaptación al cambio climático.
•Juventud (relevo o diálogo intergeneracional).
•Importancia de los saberes comunitarios para la formulación de proyectos de gestión de cambio climático.
</t>
    </r>
    <r>
      <rPr>
        <b/>
        <sz val="10"/>
        <color theme="1"/>
        <rFont val="Arial"/>
        <family val="2"/>
      </rPr>
      <t>MODULO X. GESTIÓN DE LA ADAPTACIÓN AL CAMBIO CLIMÁTICO EN EL SECTOR AGROPECUARIO PARTE II:  EXPERIENCIAS EXITOSAS EN ADAPTACIÓN AL CAMBIO CLIMÁTICO DESDE EL SECTOR AGROPECUARIO. AGRICULTURA CLIMÁTICAMENTE INTELIGENTE. MTA:</t>
    </r>
    <r>
      <rPr>
        <sz val="10"/>
        <color theme="1"/>
        <rFont val="Arial"/>
        <family val="2"/>
      </rPr>
      <t xml:space="preserve">
•Cultivo de Arroz climáticamente Inteligente FEDEARROZ.
•Ganadería Regenerativa.
•Consultor – GIZ.
•Fortalecimiento de capacidades para pequeños productores – Investigador AGROSAVIA.
•Servicios climáticos para el sector Agropecuarios IDEAM.
•Fertilización Orgánica en el sector Porcícola como medida de adaptación – PORKCOLOMBIA.
•Cambio climático y huella del agua.
•Caficultura climáticamente Inteligente – CENICAFE
</t>
    </r>
    <r>
      <rPr>
        <b/>
        <sz val="10"/>
        <color theme="1"/>
        <rFont val="Arial"/>
        <family val="2"/>
      </rPr>
      <t xml:space="preserve">Perfil profesional: </t>
    </r>
    <r>
      <rPr>
        <sz val="10"/>
        <color theme="1"/>
        <rFont val="Arial"/>
        <family val="2"/>
      </rPr>
      <t>Profesional Consultor Medio Ambiente y Desarrollo Sostenible. Máster en Gestión Ambiental. Máster en eficiencia energética, cambio climático y sostenibilidad.</t>
    </r>
  </si>
  <si>
    <r>
      <rPr>
        <b/>
        <u/>
        <sz val="10"/>
        <color theme="1"/>
        <rFont val="Arial"/>
        <family val="2"/>
      </rPr>
      <t>CURSO GAMIFICACIÓN EDUCATIVA:</t>
    </r>
    <r>
      <rPr>
        <sz val="10"/>
        <color theme="1"/>
        <rFont val="Arial"/>
        <family val="2"/>
      </rPr>
      <t xml:space="preserve">
Modalidad: Mediado por TIC.
Tipo de formación: Educación continua.
Intensidad horaria: 48 Horas.
</t>
    </r>
    <r>
      <rPr>
        <b/>
        <sz val="10"/>
        <color theme="1"/>
        <rFont val="Arial"/>
        <family val="2"/>
      </rPr>
      <t xml:space="preserve">JUSTIFICACIÓN: </t>
    </r>
    <r>
      <rPr>
        <sz val="10"/>
        <color theme="1"/>
        <rFont val="Arial"/>
        <family val="2"/>
      </rPr>
      <t xml:space="preserve">
En cualquier organización y comunidad educativa son evidentes los beneficios que trae consigo la gamificación, ampliando considerablemente la motivación, la participación y haciendo mucho más ameno y atractivo el aprendizaje, buscando crear ambientes más empáticos, haciendo uso de las herramientas y las dinámicas del juego, lo cual es también parte de procesos de innovación y evolución en ámbitos educativos y empresariales.
</t>
    </r>
    <r>
      <rPr>
        <b/>
        <sz val="10"/>
        <color theme="1"/>
        <rFont val="Arial"/>
        <family val="2"/>
      </rPr>
      <t>OBJETIVO GENERAL:</t>
    </r>
    <r>
      <rPr>
        <sz val="10"/>
        <color theme="1"/>
        <rFont val="Arial"/>
        <family val="2"/>
      </rPr>
      <t xml:space="preserve">
Incrementar la motivación, crear un vínculo de los contenidos con el aprendiz y transformar en elementos más divertidos, dinámicos y atractivos los temas de aprendizaje, favoreciendo el aumento de la participación e interacciones, consiguiendo mejores resultados.
</t>
    </r>
    <r>
      <rPr>
        <b/>
        <sz val="10"/>
        <color theme="1"/>
        <rFont val="Arial"/>
        <family val="2"/>
      </rPr>
      <t>RESULTADOS ESPERADOS DE APRENDIZAJE:</t>
    </r>
    <r>
      <rPr>
        <sz val="10"/>
        <color theme="1"/>
        <rFont val="Arial"/>
        <family val="2"/>
      </rPr>
      <t xml:space="preserve">
•Mejorar y potenciar los procesos de aprendizaje y el desarrollo de habilidades en diferentes áreas del conocimiento.
•Elevar los niveles de motivación, participación, interacción y gestión.
•Implementar los elementos, las estrategias y los recursos de los juegos hacia objetivos educativos cuantificables.
•Permitir que las temáticas, las actividades y los procesos educativos sean más disfrutables, novedosas, atractivas, y que conduzcan a mejores resultados en el aprendizaje.
</t>
    </r>
    <r>
      <rPr>
        <b/>
        <sz val="10"/>
        <color theme="1"/>
        <rFont val="Arial"/>
        <family val="2"/>
      </rPr>
      <t>MÓDULO I.</t>
    </r>
    <r>
      <rPr>
        <sz val="10"/>
        <color theme="1"/>
        <rFont val="Arial"/>
        <family val="2"/>
      </rPr>
      <t xml:space="preserve"> JUEGOS Y GAMIFICACIÓN.
</t>
    </r>
    <r>
      <rPr>
        <b/>
        <sz val="10"/>
        <color theme="1"/>
        <rFont val="Arial"/>
        <family val="2"/>
      </rPr>
      <t>MÓDULO II.</t>
    </r>
    <r>
      <rPr>
        <sz val="10"/>
        <color theme="1"/>
        <rFont val="Arial"/>
        <family val="2"/>
      </rPr>
      <t xml:space="preserve"> ANÁLISIS ESTRUCTURAL Y CONCEPTUAL DE LOS JUEGOS.
</t>
    </r>
    <r>
      <rPr>
        <b/>
        <sz val="10"/>
        <color theme="1"/>
        <rFont val="Arial"/>
        <family val="2"/>
      </rPr>
      <t xml:space="preserve">MÓDULO III. </t>
    </r>
    <r>
      <rPr>
        <sz val="10"/>
        <color theme="1"/>
        <rFont val="Arial"/>
        <family val="2"/>
      </rPr>
      <t xml:space="preserve">MOTIVACIÓN Y SICOLOGÍA.
</t>
    </r>
    <r>
      <rPr>
        <b/>
        <sz val="10"/>
        <color theme="1"/>
        <rFont val="Arial"/>
        <family val="2"/>
      </rPr>
      <t>MÓDULO IV.</t>
    </r>
    <r>
      <rPr>
        <sz val="10"/>
        <color theme="1"/>
        <rFont val="Arial"/>
        <family val="2"/>
      </rPr>
      <t xml:space="preserve"> DISEÑO.
</t>
    </r>
    <r>
      <rPr>
        <b/>
        <sz val="10"/>
        <color theme="1"/>
        <rFont val="Arial"/>
        <family val="2"/>
      </rPr>
      <t>MÓDULO V.</t>
    </r>
    <r>
      <rPr>
        <sz val="10"/>
        <color theme="1"/>
        <rFont val="Arial"/>
        <family val="2"/>
      </rPr>
      <t xml:space="preserve"> APLICACIONES.
</t>
    </r>
    <r>
      <rPr>
        <b/>
        <sz val="10"/>
        <color theme="1"/>
        <rFont val="Arial"/>
        <family val="2"/>
      </rPr>
      <t xml:space="preserve">MÓDULO VI. </t>
    </r>
    <r>
      <rPr>
        <sz val="10"/>
        <color theme="1"/>
        <rFont val="Arial"/>
        <family val="2"/>
      </rPr>
      <t xml:space="preserve">GAMIFICACIÓN EN PERSPECTIVA.
</t>
    </r>
    <r>
      <rPr>
        <b/>
        <sz val="10"/>
        <color theme="1"/>
        <rFont val="Arial"/>
        <family val="2"/>
      </rPr>
      <t xml:space="preserve">MÓDULO VII. </t>
    </r>
    <r>
      <rPr>
        <sz val="10"/>
        <color theme="1"/>
        <rFont val="Arial"/>
        <family val="2"/>
      </rPr>
      <t xml:space="preserve">GAMIFICACIÓN DE CONTENIDOS EN POWERPOINT.
</t>
    </r>
    <r>
      <rPr>
        <b/>
        <sz val="10"/>
        <color theme="1"/>
        <rFont val="Arial"/>
        <family val="2"/>
      </rPr>
      <t xml:space="preserve">MÓDULO VIII. </t>
    </r>
    <r>
      <rPr>
        <sz val="10"/>
        <color theme="1"/>
        <rFont val="Arial"/>
        <family val="2"/>
      </rPr>
      <t xml:space="preserve">DESARROLLO DE JUEGOS APLICADOS A LA ENSEÑANZA.
</t>
    </r>
    <r>
      <rPr>
        <b/>
        <sz val="10"/>
        <color theme="1"/>
        <rFont val="Arial"/>
        <family val="2"/>
      </rPr>
      <t>Perfil profesional:</t>
    </r>
    <r>
      <rPr>
        <sz val="10"/>
        <color theme="1"/>
        <rFont val="Arial"/>
        <family val="2"/>
      </rPr>
      <t xml:space="preserve"> Profesional Licenciado en español y lenguas, Especialista en educación con nuevas tecnologías de la información y la comunicación.</t>
    </r>
  </si>
  <si>
    <r>
      <rPr>
        <b/>
        <u/>
        <sz val="10"/>
        <color theme="1"/>
        <rFont val="Arial"/>
        <family val="2"/>
      </rPr>
      <t>CURSO NORMA ISO / IEC 27001: 2013 SEGURIDAD DE LA INFORMACIÓN:</t>
    </r>
    <r>
      <rPr>
        <sz val="10"/>
        <color theme="1"/>
        <rFont val="Arial"/>
        <family val="2"/>
      </rPr>
      <t xml:space="preserve">
Modalidad: Mediado por TIC.
Tipo de formación: Educación continua.
Intensidad horaria: 48 Horas.
</t>
    </r>
    <r>
      <rPr>
        <b/>
        <sz val="10"/>
        <color theme="1"/>
        <rFont val="Arial"/>
        <family val="2"/>
      </rPr>
      <t>JUSTIFICACIÓN:</t>
    </r>
    <r>
      <rPr>
        <sz val="10"/>
        <color theme="1"/>
        <rFont val="Arial"/>
        <family val="2"/>
      </rPr>
      <t xml:space="preserve">
La norma ISO 27001 es un estándar orientado en la seguridad de la información de una organización. Conocer e implementar esta norma reducirá los riesgos a la información de una empresa y también a plantear escenarios que permitan dar continuidad del negocio.
Esta norma es un pilar para fortalecer la transformación digital de una compañía. Este diplomado le aportará los siguientes instrumentos: Le aportará las herramientas necesarias para monitorear el flujo de la información de la red, elemento primordial de seguridad para las empresas e instituciones, debido a que la información es uno de los activos más importantes que poseen, dirigiéndolo al estándar de sistemas de gestión de seguridad de la información ISO/IEC27001:2013. Lo capacitará para conocer el control y los parámetros legales en el que se soportan estas operaciones de seguridad.
</t>
    </r>
    <r>
      <rPr>
        <b/>
        <sz val="10"/>
        <color theme="1"/>
        <rFont val="Arial"/>
        <family val="2"/>
      </rPr>
      <t>OBJETIVO GENERAL:</t>
    </r>
    <r>
      <rPr>
        <sz val="10"/>
        <color theme="1"/>
        <rFont val="Arial"/>
        <family val="2"/>
      </rPr>
      <t xml:space="preserve">
•Evaluar distintos aspectos de seguridad de la información.
•Plantear un procedimiento de gestión de la continuidad del negocio.
•Gestionar los riesgos que amenazan a la información de una organización.
•Controlar los activos de información de una organización.
</t>
    </r>
    <r>
      <rPr>
        <b/>
        <sz val="10"/>
        <color theme="1"/>
        <rFont val="Arial"/>
        <family val="2"/>
      </rPr>
      <t>RESULTADOS ESPERADOS DE APRENDIZAJE:</t>
    </r>
    <r>
      <rPr>
        <sz val="10"/>
        <color theme="1"/>
        <rFont val="Arial"/>
        <family val="2"/>
      </rPr>
      <t xml:space="preserve">
Con el desarrollo de este curso se obtendrán los siguientes resultados; Conocer los antecedentes y requisitos para el establecimiento, implementación, operación, monitoreo, revisión, mantenimiento de un Sistema de Gestión de la Seguridad de la Información (SGSI) en las organizaciones y promover la adopción de un enfoque basado en procesos con el fin de mejorar la eficacia del sistema de gestión de la seguridad de la Información (SGSI).
Desarrollar habilidades para la realización de auditorías internas en Sistemas de Gestión de la Seguridad de la Información mediante el análisis de casos prácticos.  Desarrollar conocimientos teórico-prácticos basados en áreas formales para el control de la información y del correcto flujo de cambios en las principales capas del modelo OSI. Formar auditores internos en ISO/IEC27001:2013.
</t>
    </r>
    <r>
      <rPr>
        <b/>
        <sz val="10"/>
        <color theme="1"/>
        <rFont val="Arial"/>
        <family val="2"/>
      </rPr>
      <t>MÓDULO I. CONCEPTOS BASE EN SEGURIDAD DE LA INFORMACIÓN:</t>
    </r>
    <r>
      <rPr>
        <sz val="10"/>
        <color theme="1"/>
        <rFont val="Arial"/>
        <family val="2"/>
      </rPr>
      <t xml:space="preserve">
•Vulnerabilidades.
•Amenazas. Riesgos.
•Estándares internacionales.
</t>
    </r>
    <r>
      <rPr>
        <b/>
        <sz val="10"/>
        <color theme="1"/>
        <rFont val="Arial"/>
        <family val="2"/>
      </rPr>
      <t>MÓDULO II. GESTIÓN DE CONTINUIDAD DE NEGOCIO Y RIESGOS:</t>
    </r>
    <r>
      <rPr>
        <sz val="10"/>
        <color theme="1"/>
        <rFont val="Arial"/>
        <family val="2"/>
      </rPr>
      <t xml:space="preserve">
•Procedimientos de contingencia.
•Definición de un sitio alterno.
•Respuesta a incidentes.
•Recuperación de la operación de la empresa Estándares y mejores prácticas del NIST y del CERT.
•Ciclo de contingencia.
•Planes de Contingencia.
•Recuperación de Desastres.
</t>
    </r>
    <r>
      <rPr>
        <b/>
        <sz val="10"/>
        <color theme="1"/>
        <rFont val="Arial"/>
        <family val="2"/>
      </rPr>
      <t>MÓDULO III. SENSIBILIZACIÓN ESTÁNDAR ISO 27001:</t>
    </r>
    <r>
      <rPr>
        <sz val="10"/>
        <color theme="1"/>
        <rFont val="Arial"/>
        <family val="2"/>
      </rPr>
      <t xml:space="preserve">
•Sistema de gestión de seguridad de la información.
•Conceptos básicos. ¿Qué es la norma ISO/IEC 27001:2013?
•Origen norma ISO/IEC 27001:2013 
</t>
    </r>
    <r>
      <rPr>
        <b/>
        <sz val="10"/>
        <color theme="1"/>
        <rFont val="Arial"/>
        <family val="2"/>
      </rPr>
      <t>MÓDULO IV. AUDITORÍA ESTÁNDAR ISO 27001:</t>
    </r>
    <r>
      <rPr>
        <sz val="10"/>
        <color theme="1"/>
        <rFont val="Arial"/>
        <family val="2"/>
      </rPr>
      <t xml:space="preserve">
•Establecimiento del SGSI.
•Contenido norma ISO/IEC 27001:2013
•Metodología y ciclo de implementación.
•Dominios de seguridad.
•Auditorías Internas de un SGSI.
</t>
    </r>
    <r>
      <rPr>
        <b/>
        <sz val="10"/>
        <color theme="1"/>
        <rFont val="Arial"/>
        <family val="2"/>
      </rPr>
      <t>Perfil profesional:</t>
    </r>
    <r>
      <rPr>
        <sz val="10"/>
        <color theme="1"/>
        <rFont val="Arial"/>
        <family val="2"/>
      </rPr>
      <t xml:space="preserve"> Profesional Ingeniero Electrónico y/o ingeniero de sistemas especialista y/o Maestría en Seguridad Informática.</t>
    </r>
  </si>
  <si>
    <r>
      <rPr>
        <b/>
        <u/>
        <sz val="10"/>
        <color theme="1"/>
        <rFont val="Arial"/>
        <family val="2"/>
      </rPr>
      <t>CURSO MARKETING, INNOVACIÓN Y LOGÍSTICA EN TIEMPOS DEL COVID 19:</t>
    </r>
    <r>
      <rPr>
        <sz val="10"/>
        <color theme="1"/>
        <rFont val="Arial"/>
        <family val="2"/>
      </rPr>
      <t xml:space="preserve">
Modalidad: Mediado por TIC.
Tipo de formación: Educación continua.
Intensidad horaria: 48 Horas.
</t>
    </r>
    <r>
      <rPr>
        <b/>
        <sz val="10"/>
        <color theme="1"/>
        <rFont val="Arial"/>
        <family val="2"/>
      </rPr>
      <t>JUSTIFICACIÓN:</t>
    </r>
    <r>
      <rPr>
        <sz val="10"/>
        <color theme="1"/>
        <rFont val="Arial"/>
        <family val="2"/>
      </rPr>
      <t xml:space="preserve">
Hoy en día nos enfrentamos a un mundo empresarial competitivo, donde tener conocimiento sobre la formulación de estrategias relacionadas con áreas como marketing, innovación y logística nos proporciona una buena ventaja competitiva.
Es por ello por lo que se hace necesario no solo conocer sino también poner en práctica diferentes herramientas que existen para impactar más al mercado, para eso se necesita la estrategia adecuada, la optimización de recursos y apostar por un aprendizaje continuo.
El curso de emprendimiento e innovación que se desarrollara de manera virtual se ha diseñado con el fin de prepararte para el liderazgo y la gestión de la innovación en todos sus ámbitos, para buscar y desarrollar nuevos proyectos con un alto potencial de crecimiento, debido a que el covid-19 nos ha llevado a reinventarnos para poder generar valor en cada uno de nuestros entornos, es por eso por lo que con los conocimientos aportados durante este curso obtendremos un buen número de herramientas que nos facilitaran este proceso.
</t>
    </r>
    <r>
      <rPr>
        <b/>
        <sz val="10"/>
        <color theme="1"/>
        <rFont val="Arial"/>
        <family val="2"/>
      </rPr>
      <t>OBJETIVO GENERAL:</t>
    </r>
    <r>
      <rPr>
        <sz val="10"/>
        <color theme="1"/>
        <rFont val="Arial"/>
        <family val="2"/>
      </rPr>
      <t xml:space="preserve">
El principal objetivo es brindar a la comunidad universitaria, emprendedores, empresarios, comerciantes y sociedad en general contenido en temas como emprendimiento, mercadeo e innovación de tal forma que se les aporten diferentes visiones para la gestión empresarial.
</t>
    </r>
    <r>
      <rPr>
        <b/>
        <sz val="10"/>
        <color theme="1"/>
        <rFont val="Arial"/>
        <family val="2"/>
      </rPr>
      <t>RESULTADOS ESPERADOS DE APRENDIZAJE:</t>
    </r>
    <r>
      <rPr>
        <sz val="10"/>
        <color theme="1"/>
        <rFont val="Arial"/>
        <family val="2"/>
      </rPr>
      <t xml:space="preserve">
Durante el curso, el estudiante desarrollará sus capacidades en:
•Conocer y poner en práctica las diferentes herramientas que el marketing proporciona para el conocimiento del entorno y la competitividad empresarial.
•Establecer estrategias de distribución y logística que optimicen los procesos empresariales.
•Diseñar planes de marketing mediante investigaciones de mercado que le permitan a las organizaciones ser más competitivas en economías globales.
•Plantear soluciones a través de métodos de innovación que permitan atender las nuevas necesidades de un entorno impactado por el Covid-19.
•Identificar los conceptos del modelo de negocio, diseñar proposiciones de valor únicas.
•Distinguir los modelos de emprendimiento e innovación e implementar las tendencias en emprendimiento de la actualidad a tu negocio.
</t>
    </r>
    <r>
      <rPr>
        <b/>
        <sz val="10"/>
        <color theme="1"/>
        <rFont val="Arial"/>
        <family val="2"/>
      </rPr>
      <t>MÓDULO I. MARKETING:</t>
    </r>
    <r>
      <rPr>
        <sz val="10"/>
        <color theme="1"/>
        <rFont val="Arial"/>
        <family val="2"/>
      </rPr>
      <t xml:space="preserve">
•Definiendo el propósito de tu empresa.
•Entendiendo cuáles son tus clientes.
•Posicionamiento y promesa de valor.
•Servicio al cliente de impacto.
•Publicidad efectiva.
</t>
    </r>
    <r>
      <rPr>
        <b/>
        <sz val="10"/>
        <color theme="1"/>
        <rFont val="Arial"/>
        <family val="2"/>
      </rPr>
      <t>MÓDULO II. EMPRENDIMIENTO:</t>
    </r>
    <r>
      <rPr>
        <sz val="10"/>
        <color theme="1"/>
        <rFont val="Arial"/>
        <family val="2"/>
      </rPr>
      <t xml:space="preserve">
•Cómo emprender hoy
•Modelo de negocio
•Tipos de modelo de emprendimiento
•Propósito de valor
•Prototipado
•Metodología Pitch para vender una idea de negocio
</t>
    </r>
    <r>
      <rPr>
        <b/>
        <sz val="10"/>
        <color theme="1"/>
        <rFont val="Arial"/>
        <family val="2"/>
      </rPr>
      <t>MÓDULO III. LOGÍSTICA:</t>
    </r>
    <r>
      <rPr>
        <sz val="10"/>
        <color theme="1"/>
        <rFont val="Arial"/>
        <family val="2"/>
      </rPr>
      <t xml:space="preserve">
•Introducción a la logística
•Herramientas de calidad en el ámbito logístico
•Cadena de valor
•Desarrollo cadena de suministro
•Gestión de compras
•Industria 5.0
•Logística inversa.
</t>
    </r>
    <r>
      <rPr>
        <b/>
        <sz val="10"/>
        <color theme="1"/>
        <rFont val="Arial"/>
        <family val="2"/>
      </rPr>
      <t xml:space="preserve">Perfil profesional: </t>
    </r>
    <r>
      <rPr>
        <sz val="10"/>
        <color theme="1"/>
        <rFont val="Arial"/>
        <family val="2"/>
      </rPr>
      <t>Educación Formal en Administrador de Empresas, especialista y/o afines con Especialización en Gerencia de Mercadeo y/o proyectos.</t>
    </r>
  </si>
  <si>
    <r>
      <rPr>
        <b/>
        <u/>
        <sz val="10"/>
        <color theme="1"/>
        <rFont val="Arial"/>
        <family val="2"/>
      </rPr>
      <t>CURSO ADMINISTRACIÓN DEPORTIVA ESP. PROCESOS PEDAGÓGICOS:</t>
    </r>
    <r>
      <rPr>
        <sz val="10"/>
        <color theme="1"/>
        <rFont val="Arial"/>
        <family val="2"/>
      </rPr>
      <t xml:space="preserve">
Modalidad: Mediado por TIC.
Tipo de formación: Educación continua.
Intensidad horaria: 48 Horas.
Las organizaciones han sufrido diversos cambios y adaptaciones para responder a las necesidades del entorno local, nacional e internacional.
Impulsando la formulación de nuevos servicios, la captación de nuevos recursos, la integración de la tecnología, masificación de los eventos deportivos, etc.
Actividades que obligan a los dirigentes, administradores y/o entrenadores a ampliar sus conocimientos en materia legislativa, estatutaria y contable para presentar oportunamente registros contables y financieros que den cuenta de su gestión y la de sus colaboradores.
Otro aspecto relevante para el contexto deportivo es los diferentes públicos /o poblaciones a los que se les debe brindar servicios y atender a través de los entes que conforman el sistema nacional del deporte, obligando a los administradores y líderes de clubes, escuelas deportivas a generar estrategia de marketing para la captación de fondos y la formulación de servicios innovadores y accesibles en la región de Cundinamarca y a nivel nacional.
Este curso le permite los entrenadores y/o dirigente al ampliar su visión, determinar oportunidades de emprendimiento y/o laborales, por la revisión de los planes de desarrollo en Cundinamarca y así reforzar su capacidad citica y argumentativa para definir su línea de acción en la formulación de ideas de emprendimiento o en la presentación de proyectos y presentación a cargos en los entes deportivos municipales.
</t>
    </r>
    <r>
      <rPr>
        <b/>
        <sz val="10"/>
        <color theme="1"/>
        <rFont val="Arial"/>
        <family val="2"/>
      </rPr>
      <t>OBJETIVO GENERAL:</t>
    </r>
    <r>
      <rPr>
        <sz val="10"/>
        <color theme="1"/>
        <rFont val="Arial"/>
        <family val="2"/>
      </rPr>
      <t xml:space="preserve">
Brindar a los profesionales relacionados con el deporte la posibilidad profundizar sobre la estructura y aspectos organizativo, legislativos y contables que rigen a los entes que conforman al sistema nacional del deporte; y de la identificación de oportunidades en los planes de desarrollo para el sector deporte.
</t>
    </r>
    <r>
      <rPr>
        <b/>
        <sz val="10"/>
        <color theme="1"/>
        <rFont val="Arial"/>
        <family val="2"/>
      </rPr>
      <t>RESULTADOS ESPERADOS DE APRENDIZAJE:</t>
    </r>
    <r>
      <rPr>
        <sz val="10"/>
        <color theme="1"/>
        <rFont val="Arial"/>
        <family val="2"/>
      </rPr>
      <t xml:space="preserve">
•Aplica el proceso administrativo para la planeación de un evento de carácter deportivo de acuerdo con los principios de la administración y con base a lineamientos legislativos regulativos del sector.
•Identifica los aspectos relevantes a tener en cuenta para el diseño de un plan de marketing deportivo de un club o asociaciones deportiva.
•Reconoce aspectos económicos, sociales y deportivos a los cuales el plan nacional y de Cundinamarca de desarrollo del sector, enfoca su destinación de recursos y genera oportunidades.
</t>
    </r>
    <r>
      <rPr>
        <b/>
        <sz val="10"/>
        <color theme="1"/>
        <rFont val="Arial"/>
        <family val="2"/>
      </rPr>
      <t>MÓDULO I. HISTORIA Y EVOLUCIÓN DE LA ADMINISTRACIÓN DEPORTIVA:</t>
    </r>
    <r>
      <rPr>
        <sz val="10"/>
        <color theme="1"/>
        <rFont val="Arial"/>
        <family val="2"/>
      </rPr>
      <t xml:space="preserve">
•Generalidades sobre el desarrollo y evolución de la administración deportiva.
</t>
    </r>
    <r>
      <rPr>
        <b/>
        <sz val="10"/>
        <color theme="1"/>
        <rFont val="Arial"/>
        <family val="2"/>
      </rPr>
      <t>MÓDULO II. ORDENAMIENTO JURÍDICO DEL DEPORTE:</t>
    </r>
    <r>
      <rPr>
        <sz val="10"/>
        <color theme="1"/>
        <rFont val="Arial"/>
        <family val="2"/>
      </rPr>
      <t xml:space="preserve">
•Constitución Política de Colombia.
•Principios y derechos fundamentales.
•Derecho al deporte y la recreación.
•Ordenamiento jurídico del deporte a nivel nacional e internacional.
</t>
    </r>
    <r>
      <rPr>
        <b/>
        <sz val="10"/>
        <color theme="1"/>
        <rFont val="Arial"/>
        <family val="2"/>
      </rPr>
      <t>MÓDULO III. GENERALIDADES DE LA ESTRUCTURA DEL ESTADO Y DEL SND:</t>
    </r>
    <r>
      <rPr>
        <sz val="10"/>
        <color theme="1"/>
        <rFont val="Arial"/>
        <family val="2"/>
      </rPr>
      <t xml:space="preserve">
•Estructura del estado.
•Estructura y funciones del Ministerio del deporte.
•Estructura del sistema nacional del deporte y finalidades.
•Principios de la función administrativa.
</t>
    </r>
    <r>
      <rPr>
        <b/>
        <sz val="10"/>
        <color theme="1"/>
        <rFont val="Arial"/>
        <family val="2"/>
      </rPr>
      <t xml:space="preserve">MÓDULO IV. PLAN NACIONAL DE DESARROLLO:
</t>
    </r>
    <r>
      <rPr>
        <sz val="10"/>
        <color theme="1"/>
        <rFont val="Arial"/>
        <family val="2"/>
      </rPr>
      <t xml:space="preserve">•Plan nacional y de Cundinamarca de desarrollo del sector.
•Plan decenal del deporte, la recreación, la educación y las actividades físicas, o lineamientos de política pública del deporte, la recreación y el aprovechamiento del tiempo libre.
</t>
    </r>
    <r>
      <rPr>
        <b/>
        <sz val="10"/>
        <color theme="1"/>
        <rFont val="Arial"/>
        <family val="2"/>
      </rPr>
      <t>MÓDULO V. LEGISLACIÓN DEPORTIVA:</t>
    </r>
    <r>
      <rPr>
        <sz val="10"/>
        <color theme="1"/>
        <rFont val="Arial"/>
        <family val="2"/>
      </rPr>
      <t xml:space="preserve">
•Lineamientos de política pública para pueblos indígenas en deporte.
•Clubes, ligas, federaciones, estructuras de los organismos deportivos, asociaciones o corporaciones.
•Reconocimientos deportivos.
•Personería jurídica.
•Otras organizaciones (escuelas de formación deportiva, asociaciones juveniles y recreativas, comités deportivos municipales).
</t>
    </r>
    <r>
      <rPr>
        <b/>
        <sz val="10"/>
        <color theme="1"/>
        <rFont val="Arial"/>
        <family val="2"/>
      </rPr>
      <t>MÓDULO VI. ASPECTOS CONTABLES Y FINANCIEROS:</t>
    </r>
    <r>
      <rPr>
        <sz val="10"/>
        <color theme="1"/>
        <rFont val="Arial"/>
        <family val="2"/>
      </rPr>
      <t xml:space="preserve">
•Conceptos contables y financieros básicos.
•Aspectos presupuestales, tributarios.
•Responsabilidades de las corporaciones y asociaciones del sistema nacional del deporte.
•Análisis e Interpretación de informes financieros.
</t>
    </r>
    <r>
      <rPr>
        <b/>
        <sz val="10"/>
        <color theme="1"/>
        <rFont val="Arial"/>
        <family val="2"/>
      </rPr>
      <t>MÓDULO VII. ORIENTACIONES GENERALES DE ADMINISTRACIÓN DEPORTIVA:</t>
    </r>
    <r>
      <rPr>
        <sz val="10"/>
        <color theme="1"/>
        <rFont val="Arial"/>
        <family val="2"/>
      </rPr>
      <t xml:space="preserve">
•Elaboración de presupuesto.
•Marketing deportivo.
•Diseño – organización y ejecución de eventos deportivos.
</t>
    </r>
    <r>
      <rPr>
        <b/>
        <sz val="10"/>
        <color theme="1"/>
        <rFont val="Arial"/>
        <family val="2"/>
      </rPr>
      <t>MÓDULO VIII. ORIENTACIONES GENERALES DE ADMINISTRACIÓN DEPORTIVA:</t>
    </r>
    <r>
      <rPr>
        <sz val="10"/>
        <color theme="1"/>
        <rFont val="Arial"/>
        <family val="2"/>
      </rPr>
      <t xml:space="preserve">
•Derechos, deberes y responsabilidades de los miembros SND, personal técnico y de juzgamiento.
</t>
    </r>
    <r>
      <rPr>
        <b/>
        <sz val="10"/>
        <color theme="1"/>
        <rFont val="Arial"/>
        <family val="2"/>
      </rPr>
      <t>Perfil profesional:</t>
    </r>
    <r>
      <rPr>
        <sz val="10"/>
        <color theme="1"/>
        <rFont val="Arial"/>
        <family val="2"/>
      </rPr>
      <t xml:space="preserve"> Educación Formal en Profesional en Ciencias del Deporte y la Educación Física, especialista en Entrenamiento Deportivo y/o Magister en Educación.</t>
    </r>
  </si>
  <si>
    <t>32.1- 41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</si>
</sst>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0"/>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rgb="FF000000"/>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4" applyNumberFormat="0" applyFill="0" applyAlignment="0" applyProtection="0"/>
    <xf numFmtId="0" fontId="15" fillId="0" borderId="15" applyNumberFormat="0" applyFill="0" applyAlignment="0" applyProtection="0"/>
    <xf numFmtId="0" fontId="16" fillId="0" borderId="16"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7" applyNumberFormat="0" applyAlignment="0" applyProtection="0"/>
    <xf numFmtId="0" fontId="21" fillId="8" borderId="18" applyNumberFormat="0" applyAlignment="0" applyProtection="0"/>
    <xf numFmtId="0" fontId="22" fillId="8" borderId="17" applyNumberFormat="0" applyAlignment="0" applyProtection="0"/>
    <xf numFmtId="0" fontId="23" fillId="0" borderId="19" applyNumberFormat="0" applyFill="0" applyAlignment="0" applyProtection="0"/>
    <xf numFmtId="0" fontId="24" fillId="9" borderId="20" applyNumberFormat="0" applyAlignment="0" applyProtection="0"/>
    <xf numFmtId="0" fontId="25" fillId="0" borderId="0" applyNumberFormat="0" applyFill="0" applyBorder="0" applyAlignment="0" applyProtection="0"/>
    <xf numFmtId="0" fontId="5" fillId="10" borderId="21" applyNumberFormat="0" applyFont="0" applyAlignment="0" applyProtection="0"/>
    <xf numFmtId="0" fontId="26" fillId="0" borderId="0" applyNumberFormat="0" applyFill="0" applyBorder="0" applyAlignment="0" applyProtection="0"/>
    <xf numFmtId="0" fontId="27" fillId="0" borderId="22"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110">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Border="1" applyAlignment="1" applyProtection="1">
      <alignment horizontal="center" vertical="center" wrapText="1"/>
    </xf>
    <xf numFmtId="0" fontId="1" fillId="2" borderId="0" xfId="0" applyFont="1" applyFill="1" applyProtection="1"/>
    <xf numFmtId="0" fontId="3" fillId="0" borderId="2" xfId="0" applyFont="1" applyBorder="1" applyAlignment="1" applyProtection="1">
      <alignment horizontal="left" vertical="center" wrapText="1"/>
      <protection hidden="1"/>
    </xf>
    <xf numFmtId="0" fontId="3" fillId="0" borderId="2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3" fillId="2" borderId="1" xfId="0" applyFont="1" applyFill="1" applyBorder="1" applyAlignment="1" applyProtection="1">
      <alignment horizontal="left"/>
      <protection locked="0"/>
    </xf>
    <xf numFmtId="0" fontId="9" fillId="2" borderId="12"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3" xfId="0" applyFont="1" applyFill="1" applyBorder="1" applyAlignment="1" applyProtection="1">
      <alignment horizontal="center"/>
      <protection locked="0"/>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8" fillId="3" borderId="2" xfId="0" applyFont="1" applyFill="1" applyBorder="1" applyAlignment="1" applyProtection="1">
      <alignment horizontal="center" vertical="center" wrapText="1"/>
      <protection hidden="1"/>
    </xf>
    <xf numFmtId="0" fontId="3" fillId="0" borderId="2" xfId="0" applyFont="1" applyFill="1" applyBorder="1" applyAlignment="1" applyProtection="1">
      <alignment horizontal="center" vertical="center"/>
      <protection hidden="1"/>
    </xf>
    <xf numFmtId="0" fontId="3" fillId="0" borderId="24" xfId="0" applyFont="1" applyFill="1" applyBorder="1" applyAlignment="1" applyProtection="1">
      <alignment horizontal="center" vertical="center"/>
      <protection hidden="1"/>
    </xf>
    <xf numFmtId="0" fontId="3" fillId="0" borderId="24"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3" fillId="0" borderId="24" xfId="0" applyFont="1" applyBorder="1" applyAlignment="1" applyProtection="1">
      <alignment horizontal="left" vertical="center" wrapText="1"/>
      <protection hidden="1"/>
    </xf>
    <xf numFmtId="43" fontId="3" fillId="0" borderId="1" xfId="3" applyFont="1" applyFill="1" applyBorder="1" applyAlignment="1" applyProtection="1">
      <alignment horizontal="center" vertical="center"/>
      <protection hidden="1"/>
    </xf>
    <xf numFmtId="43" fontId="3" fillId="0" borderId="24" xfId="3" applyFont="1" applyFill="1" applyBorder="1" applyAlignment="1" applyProtection="1">
      <alignment horizontal="center" vertical="center"/>
      <protection hidden="1"/>
    </xf>
    <xf numFmtId="43" fontId="3" fillId="0" borderId="2" xfId="3" applyFont="1" applyFill="1" applyBorder="1" applyAlignment="1" applyProtection="1">
      <alignment horizontal="center" vertical="center"/>
      <protection hidden="1"/>
    </xf>
    <xf numFmtId="9" fontId="3" fillId="35" borderId="24" xfId="1" applyFont="1" applyFill="1" applyBorder="1" applyAlignment="1" applyProtection="1">
      <alignment horizontal="center" vertical="center"/>
      <protection locked="0"/>
    </xf>
    <xf numFmtId="9" fontId="3" fillId="35" borderId="2" xfId="1"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wrapText="1"/>
      <protection hidden="1"/>
    </xf>
    <xf numFmtId="0" fontId="1" fillId="0" borderId="28"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protection hidden="1"/>
    </xf>
    <xf numFmtId="0" fontId="3" fillId="0" borderId="29" xfId="0" applyFont="1" applyBorder="1" applyAlignment="1" applyProtection="1">
      <alignment horizontal="left" vertical="center" wrapText="1"/>
      <protection hidden="1"/>
    </xf>
    <xf numFmtId="0" fontId="3" fillId="0" borderId="29" xfId="0" applyFont="1" applyBorder="1" applyAlignment="1" applyProtection="1">
      <alignment horizontal="center" vertical="center" wrapText="1"/>
      <protection hidden="1"/>
    </xf>
    <xf numFmtId="0" fontId="1" fillId="0" borderId="30" xfId="0" applyFont="1" applyFill="1" applyBorder="1" applyAlignment="1" applyProtection="1">
      <alignment horizontal="center" vertical="center" wrapText="1"/>
      <protection hidden="1"/>
    </xf>
    <xf numFmtId="9" fontId="3" fillId="35" borderId="29" xfId="1" applyFont="1" applyFill="1" applyBorder="1" applyAlignment="1" applyProtection="1">
      <alignment horizontal="center" vertical="center"/>
      <protection locked="0"/>
    </xf>
    <xf numFmtId="43" fontId="3" fillId="0" borderId="29" xfId="3" applyFont="1" applyFill="1" applyBorder="1" applyAlignment="1" applyProtection="1">
      <alignment horizontal="center" vertical="center"/>
      <protection hidden="1"/>
    </xf>
    <xf numFmtId="0" fontId="0" fillId="2" borderId="1" xfId="0" applyFill="1" applyBorder="1" applyAlignment="1" applyProtection="1">
      <alignment vertical="center"/>
      <protection hidden="1"/>
    </xf>
    <xf numFmtId="0" fontId="6" fillId="2" borderId="13" xfId="0" applyFont="1" applyFill="1" applyBorder="1" applyAlignment="1" applyProtection="1">
      <alignment horizontal="center" vertical="center"/>
      <protection hidden="1"/>
    </xf>
    <xf numFmtId="0" fontId="3" fillId="0" borderId="1"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43" fontId="3" fillId="0" borderId="27" xfId="3" applyFont="1" applyFill="1" applyBorder="1" applyAlignment="1" applyProtection="1">
      <alignment horizontal="center" vertical="center"/>
      <protection hidden="1"/>
    </xf>
    <xf numFmtId="43" fontId="3" fillId="0" borderId="30" xfId="3" applyFont="1" applyFill="1" applyBorder="1" applyAlignment="1" applyProtection="1">
      <alignment horizontal="center" vertical="center"/>
      <protection hidden="1"/>
    </xf>
    <xf numFmtId="43" fontId="3" fillId="0" borderId="23" xfId="3" applyFont="1" applyFill="1" applyBorder="1" applyAlignment="1" applyProtection="1">
      <alignment horizontal="center" vertical="center"/>
      <protection hidden="1"/>
    </xf>
    <xf numFmtId="0" fontId="0" fillId="2" borderId="0" xfId="0" applyFill="1" applyBorder="1" applyProtection="1">
      <protection hidden="1"/>
    </xf>
    <xf numFmtId="0" fontId="0" fillId="2" borderId="0" xfId="0" applyFill="1" applyBorder="1" applyAlignment="1" applyProtection="1">
      <alignment vertical="center"/>
      <protection hidden="1"/>
    </xf>
    <xf numFmtId="0" fontId="0" fillId="2" borderId="1" xfId="0" applyFill="1" applyBorder="1" applyProtection="1">
      <protection hidden="1"/>
    </xf>
    <xf numFmtId="43" fontId="6" fillId="0" borderId="1" xfId="3" applyFont="1" applyBorder="1" applyAlignment="1" applyProtection="1">
      <alignment horizontal="center" vertical="center" wrapText="1"/>
      <protection hidden="1"/>
    </xf>
    <xf numFmtId="0" fontId="1" fillId="2" borderId="32" xfId="0" applyFont="1" applyFill="1" applyBorder="1" applyAlignment="1" applyProtection="1">
      <protection hidden="1"/>
    </xf>
    <xf numFmtId="0" fontId="1" fillId="2" borderId="26" xfId="0" applyFont="1" applyFill="1" applyBorder="1" applyAlignment="1" applyProtection="1">
      <protection hidden="1"/>
    </xf>
    <xf numFmtId="0" fontId="4" fillId="0" borderId="24" xfId="0" applyFont="1" applyBorder="1" applyAlignment="1" applyProtection="1">
      <alignment horizontal="center" vertical="center" wrapText="1"/>
      <protection hidden="1"/>
    </xf>
    <xf numFmtId="43" fontId="8" fillId="3" borderId="2" xfId="3" applyFont="1" applyFill="1" applyBorder="1" applyAlignment="1" applyProtection="1">
      <alignment horizontal="center" vertical="center" wrapText="1"/>
      <protection hidden="1"/>
    </xf>
    <xf numFmtId="0" fontId="2" fillId="0" borderId="24" xfId="0" applyFont="1" applyBorder="1" applyAlignment="1" applyProtection="1">
      <alignment vertical="top" wrapText="1"/>
      <protection hidden="1"/>
    </xf>
    <xf numFmtId="0" fontId="4" fillId="2" borderId="24" xfId="0" applyFont="1" applyFill="1" applyBorder="1" applyAlignment="1" applyProtection="1">
      <alignment horizontal="center" vertical="center" wrapText="1"/>
      <protection hidden="1"/>
    </xf>
    <xf numFmtId="43" fontId="8" fillId="3" borderId="2" xfId="3" applyFont="1" applyFill="1" applyBorder="1" applyAlignment="1" applyProtection="1">
      <alignment horizontal="center" vertical="top" wrapText="1"/>
      <protection hidden="1"/>
    </xf>
    <xf numFmtId="43" fontId="8" fillId="3" borderId="23" xfId="3" applyFont="1" applyFill="1" applyBorder="1" applyAlignment="1" applyProtection="1">
      <alignment horizontal="center" vertical="center" wrapText="1"/>
      <protection hidden="1"/>
    </xf>
    <xf numFmtId="0" fontId="1" fillId="2" borderId="27" xfId="0" applyFont="1" applyFill="1" applyBorder="1" applyProtection="1">
      <protection hidden="1"/>
    </xf>
    <xf numFmtId="0" fontId="1" fillId="2" borderId="31" xfId="0" applyFont="1" applyFill="1" applyBorder="1" applyProtection="1">
      <protection hidden="1"/>
    </xf>
    <xf numFmtId="0" fontId="0" fillId="2" borderId="31" xfId="0" applyFill="1" applyBorder="1" applyProtection="1">
      <protection hidden="1"/>
    </xf>
    <xf numFmtId="0" fontId="0" fillId="2" borderId="25" xfId="0" applyFill="1" applyBorder="1" applyProtection="1">
      <protection hidden="1"/>
    </xf>
    <xf numFmtId="0" fontId="3" fillId="2" borderId="30" xfId="0" applyFont="1" applyFill="1" applyBorder="1" applyProtection="1">
      <protection hidden="1"/>
    </xf>
    <xf numFmtId="0" fontId="1" fillId="2" borderId="0" xfId="0" applyFont="1" applyFill="1" applyBorder="1" applyProtection="1">
      <protection hidden="1"/>
    </xf>
    <xf numFmtId="0" fontId="0" fillId="2" borderId="33" xfId="0" applyFill="1" applyBorder="1" applyProtection="1">
      <protection hidden="1"/>
    </xf>
    <xf numFmtId="0" fontId="6" fillId="2" borderId="30" xfId="0" applyFont="1" applyFill="1" applyBorder="1" applyProtection="1">
      <protection hidden="1"/>
    </xf>
    <xf numFmtId="0" fontId="3" fillId="2" borderId="30" xfId="0" applyFont="1" applyFill="1" applyBorder="1" applyAlignment="1" applyProtection="1">
      <alignment horizontal="left"/>
      <protection hidden="1"/>
    </xf>
    <xf numFmtId="0" fontId="8" fillId="3" borderId="34" xfId="0" applyFont="1" applyFill="1" applyBorder="1" applyAlignment="1" applyProtection="1">
      <alignment horizontal="center" vertical="center" wrapText="1"/>
      <protection hidden="1"/>
    </xf>
    <xf numFmtId="0" fontId="8" fillId="3" borderId="30" xfId="0" applyFont="1" applyFill="1" applyBorder="1" applyAlignment="1" applyProtection="1">
      <alignment horizontal="center" vertical="center" wrapText="1"/>
      <protection hidden="1"/>
    </xf>
    <xf numFmtId="0" fontId="8" fillId="3" borderId="35" xfId="0" applyFont="1" applyFill="1" applyBorder="1" applyAlignment="1" applyProtection="1">
      <alignment horizontal="center" vertical="center" wrapText="1"/>
      <protection hidden="1"/>
    </xf>
    <xf numFmtId="0" fontId="1" fillId="2" borderId="23" xfId="0" applyFont="1" applyFill="1" applyBorder="1" applyProtection="1">
      <protection hidden="1"/>
    </xf>
    <xf numFmtId="0" fontId="1" fillId="2" borderId="32" xfId="0" applyFont="1" applyFill="1" applyBorder="1" applyProtection="1">
      <protection hidden="1"/>
    </xf>
    <xf numFmtId="0" fontId="0" fillId="2" borderId="32" xfId="0" applyFill="1" applyBorder="1" applyProtection="1">
      <protection hidden="1"/>
    </xf>
    <xf numFmtId="0" fontId="0" fillId="2" borderId="26" xfId="0" applyFill="1" applyBorder="1" applyProtection="1">
      <protection hidden="1"/>
    </xf>
    <xf numFmtId="0" fontId="8" fillId="35" borderId="24" xfId="0" applyFont="1" applyFill="1" applyBorder="1" applyAlignment="1" applyProtection="1">
      <alignment horizontal="center" vertical="center" wrapText="1"/>
      <protection locked="0" hidden="1"/>
    </xf>
    <xf numFmtId="0" fontId="8" fillId="35" borderId="29" xfId="0" applyFont="1" applyFill="1" applyBorder="1" applyAlignment="1" applyProtection="1">
      <alignment horizontal="center" vertical="center" wrapText="1"/>
      <protection locked="0" hidden="1"/>
    </xf>
    <xf numFmtId="0" fontId="8" fillId="35" borderId="2" xfId="0" applyFont="1" applyFill="1" applyBorder="1" applyAlignment="1" applyProtection="1">
      <alignment horizontal="center" vertical="center" wrapText="1"/>
      <protection locked="0" hidden="1"/>
    </xf>
    <xf numFmtId="43" fontId="12" fillId="35" borderId="1" xfId="3" applyFont="1" applyFill="1" applyBorder="1" applyAlignment="1" applyProtection="1">
      <alignment horizontal="center" vertical="center" wrapText="1"/>
      <protection locked="0" hidden="1"/>
    </xf>
    <xf numFmtId="43" fontId="12" fillId="35" borderId="24" xfId="3" applyFont="1" applyFill="1" applyBorder="1" applyAlignment="1" applyProtection="1">
      <alignment horizontal="center" vertical="center" wrapText="1"/>
      <protection locked="0"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0"/>
  <sheetViews>
    <sheetView tabSelected="1" topLeftCell="A36" zoomScale="70" zoomScaleNormal="70" zoomScaleSheetLayoutView="70" zoomScalePageLayoutView="55" workbookViewId="0">
      <selection activeCell="B49" sqref="B49:C50"/>
    </sheetView>
  </sheetViews>
  <sheetFormatPr baseColWidth="10" defaultColWidth="11.42578125" defaultRowHeight="15" x14ac:dyDescent="0.25"/>
  <cols>
    <col min="1" max="1" width="10.7109375" style="6" customWidth="1"/>
    <col min="2" max="2" width="163.42578125" style="6" customWidth="1"/>
    <col min="3" max="3" width="13.42578125" style="6" customWidth="1"/>
    <col min="4" max="4" width="13.28515625" style="6" customWidth="1"/>
    <col min="5" max="5" width="17" style="6" customWidth="1"/>
    <col min="6" max="6" width="13.5703125" style="6" customWidth="1"/>
    <col min="7" max="7" width="12.85546875" style="6" customWidth="1"/>
    <col min="8" max="8" width="15" style="6" customWidth="1"/>
    <col min="9" max="9" width="20.28515625" style="6" customWidth="1"/>
    <col min="10" max="10" width="15" style="6" customWidth="1"/>
    <col min="11" max="11" width="17.85546875" style="7" customWidth="1"/>
    <col min="12" max="13" width="16.7109375" style="7" customWidth="1"/>
    <col min="14" max="14" width="14.7109375" style="7" customWidth="1"/>
    <col min="15" max="15" width="18.7109375" style="79" customWidth="1"/>
    <col min="16" max="69" width="11.42578125" style="77"/>
    <col min="70" max="16384" width="11.42578125" style="7"/>
  </cols>
  <sheetData>
    <row r="1" spans="1:15" x14ac:dyDescent="0.25">
      <c r="A1" s="81"/>
      <c r="B1" s="81"/>
      <c r="C1" s="81"/>
      <c r="D1" s="81"/>
      <c r="E1" s="81"/>
      <c r="F1" s="81"/>
      <c r="G1" s="81"/>
      <c r="H1" s="81"/>
      <c r="I1" s="81"/>
      <c r="J1" s="81"/>
      <c r="K1" s="81"/>
      <c r="L1" s="81"/>
      <c r="M1" s="81"/>
      <c r="N1" s="81"/>
      <c r="O1" s="82"/>
    </row>
    <row r="2" spans="1:15" ht="15.75" customHeight="1" x14ac:dyDescent="0.25">
      <c r="A2" s="40"/>
      <c r="B2" s="44" t="s">
        <v>0</v>
      </c>
      <c r="C2" s="44"/>
      <c r="D2" s="44"/>
      <c r="E2" s="44"/>
      <c r="F2" s="44"/>
      <c r="G2" s="44"/>
      <c r="H2" s="44"/>
      <c r="I2" s="44"/>
      <c r="J2" s="44"/>
      <c r="K2" s="44"/>
      <c r="L2" s="44"/>
      <c r="M2" s="44"/>
      <c r="N2" s="49" t="s">
        <v>37</v>
      </c>
      <c r="O2" s="49"/>
    </row>
    <row r="3" spans="1:15" ht="15.75" customHeight="1" x14ac:dyDescent="0.25">
      <c r="A3" s="40"/>
      <c r="B3" s="44" t="s">
        <v>1</v>
      </c>
      <c r="C3" s="44"/>
      <c r="D3" s="44"/>
      <c r="E3" s="44"/>
      <c r="F3" s="44"/>
      <c r="G3" s="44"/>
      <c r="H3" s="44"/>
      <c r="I3" s="44"/>
      <c r="J3" s="44"/>
      <c r="K3" s="44"/>
      <c r="L3" s="44"/>
      <c r="M3" s="44"/>
      <c r="N3" s="49" t="s">
        <v>38</v>
      </c>
      <c r="O3" s="49"/>
    </row>
    <row r="4" spans="1:15" ht="16.5" customHeight="1" x14ac:dyDescent="0.25">
      <c r="A4" s="40"/>
      <c r="B4" s="44" t="s">
        <v>36</v>
      </c>
      <c r="C4" s="44"/>
      <c r="D4" s="44"/>
      <c r="E4" s="44"/>
      <c r="F4" s="44"/>
      <c r="G4" s="44"/>
      <c r="H4" s="44"/>
      <c r="I4" s="44"/>
      <c r="J4" s="44"/>
      <c r="K4" s="44"/>
      <c r="L4" s="44"/>
      <c r="M4" s="44"/>
      <c r="N4" s="49" t="s">
        <v>39</v>
      </c>
      <c r="O4" s="49"/>
    </row>
    <row r="5" spans="1:15" ht="15" customHeight="1" x14ac:dyDescent="0.25">
      <c r="A5" s="85"/>
      <c r="B5" s="86"/>
      <c r="C5" s="86"/>
      <c r="D5" s="86"/>
      <c r="E5" s="86"/>
      <c r="F5" s="86"/>
      <c r="G5" s="86"/>
      <c r="H5" s="86"/>
      <c r="I5" s="86"/>
      <c r="J5" s="86"/>
      <c r="K5" s="86"/>
      <c r="L5" s="86"/>
      <c r="M5" s="86"/>
      <c r="N5" s="83" t="s">
        <v>40</v>
      </c>
      <c r="O5" s="83"/>
    </row>
    <row r="6" spans="1:15" x14ac:dyDescent="0.25">
      <c r="A6" s="89"/>
      <c r="B6" s="90"/>
      <c r="C6" s="90"/>
      <c r="D6" s="90"/>
      <c r="E6" s="90"/>
      <c r="F6" s="90"/>
      <c r="G6" s="90"/>
      <c r="H6" s="90"/>
      <c r="I6" s="90"/>
      <c r="J6" s="90"/>
      <c r="K6" s="91"/>
      <c r="L6" s="91"/>
      <c r="M6" s="91"/>
      <c r="N6" s="91"/>
      <c r="O6" s="92"/>
    </row>
    <row r="7" spans="1:15" x14ac:dyDescent="0.25">
      <c r="A7" s="93" t="s">
        <v>42</v>
      </c>
      <c r="B7" s="94"/>
      <c r="C7" s="94"/>
      <c r="D7" s="94"/>
      <c r="E7" s="94"/>
      <c r="F7" s="94"/>
      <c r="G7" s="94"/>
      <c r="H7" s="94"/>
      <c r="I7" s="94"/>
      <c r="J7" s="94"/>
      <c r="K7" s="77"/>
      <c r="L7" s="77"/>
      <c r="M7" s="77"/>
      <c r="N7" s="77"/>
      <c r="O7" s="95"/>
    </row>
    <row r="8" spans="1:15" x14ac:dyDescent="0.25">
      <c r="A8" s="93"/>
      <c r="B8" s="94"/>
      <c r="C8" s="94"/>
      <c r="D8" s="94"/>
      <c r="E8" s="94"/>
      <c r="F8" s="94"/>
      <c r="G8" s="94"/>
      <c r="H8" s="94"/>
      <c r="I8" s="94"/>
      <c r="J8" s="94"/>
      <c r="K8" s="77"/>
      <c r="L8" s="77"/>
      <c r="M8" s="77"/>
      <c r="N8" s="77"/>
      <c r="O8" s="95"/>
    </row>
    <row r="9" spans="1:15" x14ac:dyDescent="0.25">
      <c r="A9" s="96" t="s">
        <v>29</v>
      </c>
      <c r="B9" s="94"/>
      <c r="C9" s="94"/>
      <c r="D9" s="94"/>
      <c r="E9" s="94"/>
      <c r="F9" s="94"/>
      <c r="G9" s="94"/>
      <c r="H9" s="94"/>
      <c r="I9" s="94"/>
      <c r="J9" s="94"/>
      <c r="K9" s="77"/>
      <c r="L9" s="77"/>
      <c r="M9" s="77"/>
      <c r="N9" s="77"/>
      <c r="O9" s="95"/>
    </row>
    <row r="10" spans="1:15" ht="25.5" customHeight="1" x14ac:dyDescent="0.25">
      <c r="A10" s="23" t="s">
        <v>28</v>
      </c>
      <c r="B10" s="23"/>
      <c r="C10" s="8"/>
      <c r="D10" s="94"/>
      <c r="E10" s="9" t="s">
        <v>21</v>
      </c>
      <c r="F10" s="28"/>
      <c r="G10" s="29"/>
      <c r="H10" s="94"/>
      <c r="I10" s="94"/>
      <c r="J10" s="94"/>
      <c r="K10" s="10" t="s">
        <v>16</v>
      </c>
      <c r="L10" s="30"/>
      <c r="M10" s="31"/>
      <c r="N10" s="32"/>
      <c r="O10" s="95"/>
    </row>
    <row r="11" spans="1:15" ht="15.75" thickBot="1" x14ac:dyDescent="0.3">
      <c r="A11" s="97"/>
      <c r="B11" s="8"/>
      <c r="C11" s="8"/>
      <c r="D11" s="94"/>
      <c r="E11" s="11"/>
      <c r="F11" s="11"/>
      <c r="G11" s="11"/>
      <c r="H11" s="94"/>
      <c r="I11" s="94"/>
      <c r="J11" s="94"/>
      <c r="K11" s="12"/>
      <c r="L11" s="13"/>
      <c r="M11" s="13"/>
      <c r="N11" s="13"/>
      <c r="O11" s="95"/>
    </row>
    <row r="12" spans="1:15" ht="30.75" customHeight="1" thickBot="1" x14ac:dyDescent="0.3">
      <c r="A12" s="98" t="s">
        <v>26</v>
      </c>
      <c r="B12" s="41"/>
      <c r="C12" s="14"/>
      <c r="D12" s="25" t="s">
        <v>17</v>
      </c>
      <c r="E12" s="26"/>
      <c r="F12" s="26"/>
      <c r="G12" s="27"/>
      <c r="H12" s="5"/>
      <c r="I12" s="18"/>
      <c r="J12" s="18"/>
      <c r="K12" s="12"/>
      <c r="L12" s="77"/>
      <c r="M12" s="77"/>
      <c r="N12" s="77"/>
      <c r="O12" s="95"/>
    </row>
    <row r="13" spans="1:15" ht="15.75" thickBot="1" x14ac:dyDescent="0.3">
      <c r="A13" s="99"/>
      <c r="B13" s="42"/>
      <c r="C13" s="14"/>
      <c r="D13" s="13"/>
      <c r="E13" s="11"/>
      <c r="F13" s="11"/>
      <c r="G13" s="11"/>
      <c r="H13" s="94"/>
      <c r="I13" s="94"/>
      <c r="J13" s="94"/>
      <c r="K13" s="12"/>
      <c r="L13" s="77"/>
      <c r="M13" s="77"/>
      <c r="N13" s="77"/>
      <c r="O13" s="95"/>
    </row>
    <row r="14" spans="1:15" ht="30" customHeight="1" thickBot="1" x14ac:dyDescent="0.3">
      <c r="A14" s="99"/>
      <c r="B14" s="42"/>
      <c r="C14" s="14"/>
      <c r="D14" s="25" t="s">
        <v>18</v>
      </c>
      <c r="E14" s="26"/>
      <c r="F14" s="26"/>
      <c r="G14" s="27"/>
      <c r="H14" s="5"/>
      <c r="I14" s="18"/>
      <c r="J14" s="18"/>
      <c r="K14" s="12"/>
      <c r="L14" s="77"/>
      <c r="M14" s="77"/>
      <c r="N14" s="77"/>
      <c r="O14" s="95"/>
    </row>
    <row r="15" spans="1:15" ht="18.75" customHeight="1" thickBot="1" x14ac:dyDescent="0.3">
      <c r="A15" s="99"/>
      <c r="B15" s="42"/>
      <c r="C15" s="14"/>
      <c r="D15" s="94"/>
      <c r="E15" s="11"/>
      <c r="F15" s="11"/>
      <c r="G15" s="11"/>
      <c r="H15" s="94"/>
      <c r="I15" s="94"/>
      <c r="J15" s="94"/>
      <c r="K15" s="12"/>
      <c r="L15" s="77"/>
      <c r="M15" s="77"/>
      <c r="N15" s="77"/>
      <c r="O15" s="95"/>
    </row>
    <row r="16" spans="1:15" ht="24" customHeight="1" thickBot="1" x14ac:dyDescent="0.3">
      <c r="A16" s="100"/>
      <c r="B16" s="43"/>
      <c r="C16" s="14"/>
      <c r="D16" s="25" t="s">
        <v>22</v>
      </c>
      <c r="E16" s="26"/>
      <c r="F16" s="26"/>
      <c r="G16" s="27"/>
      <c r="H16" s="5"/>
      <c r="I16" s="18"/>
      <c r="J16" s="18"/>
      <c r="K16" s="12"/>
      <c r="L16" s="13"/>
      <c r="M16" s="13"/>
      <c r="N16" s="13"/>
      <c r="O16" s="95"/>
    </row>
    <row r="17" spans="1:69" x14ac:dyDescent="0.25">
      <c r="A17" s="97"/>
      <c r="B17" s="8"/>
      <c r="C17" s="8"/>
      <c r="D17" s="94"/>
      <c r="E17" s="11"/>
      <c r="F17" s="11"/>
      <c r="G17" s="11"/>
      <c r="H17" s="94"/>
      <c r="I17" s="94"/>
      <c r="J17" s="94"/>
      <c r="K17" s="12"/>
      <c r="L17" s="13"/>
      <c r="M17" s="13"/>
      <c r="N17" s="13"/>
      <c r="O17" s="95"/>
    </row>
    <row r="18" spans="1:69" x14ac:dyDescent="0.25">
      <c r="A18" s="101"/>
      <c r="B18" s="102"/>
      <c r="C18" s="102"/>
      <c r="D18" s="102"/>
      <c r="E18" s="102"/>
      <c r="F18" s="102"/>
      <c r="G18" s="102"/>
      <c r="H18" s="102"/>
      <c r="I18" s="102"/>
      <c r="J18" s="102"/>
      <c r="K18" s="103"/>
      <c r="L18" s="103"/>
      <c r="M18" s="103"/>
      <c r="N18" s="103"/>
      <c r="O18" s="104"/>
    </row>
    <row r="19" spans="1:69" s="15" customFormat="1" ht="111.75" customHeight="1" x14ac:dyDescent="0.25">
      <c r="A19" s="50" t="s">
        <v>27</v>
      </c>
      <c r="B19" s="50" t="s">
        <v>2</v>
      </c>
      <c r="C19" s="50" t="s">
        <v>19</v>
      </c>
      <c r="D19" s="50" t="s">
        <v>3</v>
      </c>
      <c r="E19" s="50" t="s">
        <v>23</v>
      </c>
      <c r="F19" s="84" t="s">
        <v>4</v>
      </c>
      <c r="G19" s="87" t="s">
        <v>25</v>
      </c>
      <c r="H19" s="84" t="s">
        <v>5</v>
      </c>
      <c r="I19" s="84" t="s">
        <v>31</v>
      </c>
      <c r="J19" s="84" t="s">
        <v>34</v>
      </c>
      <c r="K19" s="84" t="s">
        <v>6</v>
      </c>
      <c r="L19" s="84" t="s">
        <v>7</v>
      </c>
      <c r="M19" s="84" t="s">
        <v>8</v>
      </c>
      <c r="N19" s="88" t="s">
        <v>30</v>
      </c>
      <c r="O19" s="84" t="s">
        <v>9</v>
      </c>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row>
    <row r="20" spans="1:69" s="15" customFormat="1" ht="111.75" customHeight="1" x14ac:dyDescent="0.25">
      <c r="A20" s="52">
        <v>1</v>
      </c>
      <c r="B20" s="55" t="s">
        <v>44</v>
      </c>
      <c r="C20" s="105"/>
      <c r="D20" s="53">
        <v>1</v>
      </c>
      <c r="E20" s="61" t="s">
        <v>43</v>
      </c>
      <c r="F20" s="108"/>
      <c r="G20" s="59">
        <v>0</v>
      </c>
      <c r="H20" s="57">
        <f>+ROUND(F20*G20,0)</f>
        <v>0</v>
      </c>
      <c r="I20" s="59">
        <v>0</v>
      </c>
      <c r="J20" s="57">
        <f>ROUND(F20*I20,0)</f>
        <v>0</v>
      </c>
      <c r="K20" s="57">
        <f>ROUND(F20+H20+J20,0)</f>
        <v>0</v>
      </c>
      <c r="L20" s="57">
        <f>ROUND(F20*D20,0)</f>
        <v>0</v>
      </c>
      <c r="M20" s="57">
        <f>ROUND(D20*H20,0)</f>
        <v>0</v>
      </c>
      <c r="N20" s="74">
        <f>ROUND(J20*D20,0)</f>
        <v>0</v>
      </c>
      <c r="O20" s="56">
        <f>ROUND(L20+N20+M20,0)</f>
        <v>0</v>
      </c>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row>
    <row r="21" spans="1:69" s="15" customFormat="1" ht="408.75" customHeight="1" x14ac:dyDescent="0.25">
      <c r="A21" s="63"/>
      <c r="B21" s="64"/>
      <c r="C21" s="106"/>
      <c r="D21" s="65"/>
      <c r="E21" s="66"/>
      <c r="F21" s="108"/>
      <c r="G21" s="67"/>
      <c r="H21" s="68"/>
      <c r="I21" s="67"/>
      <c r="J21" s="68"/>
      <c r="K21" s="68"/>
      <c r="L21" s="68"/>
      <c r="M21" s="68"/>
      <c r="N21" s="75"/>
      <c r="O21" s="56"/>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row>
    <row r="22" spans="1:69" s="15" customFormat="1" ht="347.25" customHeight="1" x14ac:dyDescent="0.25">
      <c r="A22" s="51"/>
      <c r="B22" s="20"/>
      <c r="C22" s="107"/>
      <c r="D22" s="54"/>
      <c r="E22" s="62"/>
      <c r="F22" s="108"/>
      <c r="G22" s="60"/>
      <c r="H22" s="58"/>
      <c r="I22" s="60"/>
      <c r="J22" s="58"/>
      <c r="K22" s="58"/>
      <c r="L22" s="58"/>
      <c r="M22" s="58"/>
      <c r="N22" s="76"/>
      <c r="O22" s="56"/>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row>
    <row r="23" spans="1:69" s="15" customFormat="1" ht="330.75" customHeight="1" x14ac:dyDescent="0.25">
      <c r="A23" s="52">
        <v>2</v>
      </c>
      <c r="B23" s="55" t="s">
        <v>45</v>
      </c>
      <c r="C23" s="105"/>
      <c r="D23" s="53">
        <v>1</v>
      </c>
      <c r="E23" s="61" t="s">
        <v>43</v>
      </c>
      <c r="F23" s="108">
        <v>0</v>
      </c>
      <c r="G23" s="59">
        <v>0</v>
      </c>
      <c r="H23" s="57">
        <f>+ROUND(F23*G23,0)</f>
        <v>0</v>
      </c>
      <c r="I23" s="59">
        <v>0</v>
      </c>
      <c r="J23" s="57">
        <f>ROUND(F23*I23,0)</f>
        <v>0</v>
      </c>
      <c r="K23" s="57">
        <f>ROUND(F23+H23+J23,0)</f>
        <v>0</v>
      </c>
      <c r="L23" s="57">
        <f>ROUND(F23*D23,0)</f>
        <v>0</v>
      </c>
      <c r="M23" s="57">
        <f>ROUND(D23*H23,0)</f>
        <v>0</v>
      </c>
      <c r="N23" s="74">
        <f>ROUND(J23*D23,0)</f>
        <v>0</v>
      </c>
      <c r="O23" s="56">
        <f>ROUND(L23+N23+M23,0)</f>
        <v>0</v>
      </c>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row>
    <row r="24" spans="1:69" s="15" customFormat="1" ht="409.5" customHeight="1" x14ac:dyDescent="0.25">
      <c r="A24" s="63"/>
      <c r="B24" s="64"/>
      <c r="C24" s="106"/>
      <c r="D24" s="65"/>
      <c r="E24" s="66"/>
      <c r="F24" s="108"/>
      <c r="G24" s="67"/>
      <c r="H24" s="68"/>
      <c r="I24" s="67"/>
      <c r="J24" s="68"/>
      <c r="K24" s="68"/>
      <c r="L24" s="68"/>
      <c r="M24" s="68"/>
      <c r="N24" s="75"/>
      <c r="O24" s="56"/>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row>
    <row r="25" spans="1:69" s="15" customFormat="1" ht="409.5" customHeight="1" x14ac:dyDescent="0.25">
      <c r="A25" s="63"/>
      <c r="B25" s="64"/>
      <c r="C25" s="106"/>
      <c r="D25" s="65"/>
      <c r="E25" s="66"/>
      <c r="F25" s="108"/>
      <c r="G25" s="67"/>
      <c r="H25" s="68"/>
      <c r="I25" s="67"/>
      <c r="J25" s="68"/>
      <c r="K25" s="68"/>
      <c r="L25" s="68"/>
      <c r="M25" s="68"/>
      <c r="N25" s="75"/>
      <c r="O25" s="56"/>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row>
    <row r="26" spans="1:69" s="15" customFormat="1" ht="409.5" customHeight="1" x14ac:dyDescent="0.25">
      <c r="A26" s="51"/>
      <c r="B26" s="20"/>
      <c r="C26" s="107"/>
      <c r="D26" s="54"/>
      <c r="E26" s="62"/>
      <c r="F26" s="108"/>
      <c r="G26" s="60"/>
      <c r="H26" s="58"/>
      <c r="I26" s="60"/>
      <c r="J26" s="58"/>
      <c r="K26" s="58"/>
      <c r="L26" s="58"/>
      <c r="M26" s="58"/>
      <c r="N26" s="76"/>
      <c r="O26" s="56"/>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row>
    <row r="27" spans="1:69" s="69" customFormat="1" ht="408.75" customHeight="1" x14ac:dyDescent="0.25">
      <c r="A27" s="71">
        <v>3</v>
      </c>
      <c r="B27" s="55" t="s">
        <v>46</v>
      </c>
      <c r="C27" s="105"/>
      <c r="D27" s="53">
        <v>1</v>
      </c>
      <c r="E27" s="61" t="s">
        <v>43</v>
      </c>
      <c r="F27" s="108">
        <v>0</v>
      </c>
      <c r="G27" s="59">
        <v>0</v>
      </c>
      <c r="H27" s="57">
        <f>+ROUND(F27*G27,0)</f>
        <v>0</v>
      </c>
      <c r="I27" s="59">
        <v>0</v>
      </c>
      <c r="J27" s="57">
        <f>ROUND(F27*I27,0)</f>
        <v>0</v>
      </c>
      <c r="K27" s="57">
        <f>ROUND(F27+H27+J27,0)</f>
        <v>0</v>
      </c>
      <c r="L27" s="57">
        <f>ROUND(F27*D27,0)</f>
        <v>0</v>
      </c>
      <c r="M27" s="57">
        <f>ROUND(D27*H27,0)</f>
        <v>0</v>
      </c>
      <c r="N27" s="74">
        <f>ROUND(J27*D27,0)</f>
        <v>0</v>
      </c>
      <c r="O27" s="56">
        <f>ROUND(L27+N27+M27,0)</f>
        <v>0</v>
      </c>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row>
    <row r="28" spans="1:69" s="15" customFormat="1" ht="25.5" customHeight="1" x14ac:dyDescent="0.25">
      <c r="A28" s="71"/>
      <c r="B28" s="64"/>
      <c r="C28" s="106"/>
      <c r="D28" s="65"/>
      <c r="E28" s="66"/>
      <c r="F28" s="109"/>
      <c r="G28" s="67"/>
      <c r="H28" s="68"/>
      <c r="I28" s="67"/>
      <c r="J28" s="68"/>
      <c r="K28" s="68"/>
      <c r="L28" s="68"/>
      <c r="M28" s="68"/>
      <c r="N28" s="75"/>
      <c r="O28" s="56"/>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row>
    <row r="29" spans="1:69" s="69" customFormat="1" ht="408.75" customHeight="1" x14ac:dyDescent="0.25">
      <c r="A29" s="71">
        <v>4</v>
      </c>
      <c r="B29" s="55" t="s">
        <v>47</v>
      </c>
      <c r="C29" s="105"/>
      <c r="D29" s="53">
        <v>1</v>
      </c>
      <c r="E29" s="61" t="s">
        <v>43</v>
      </c>
      <c r="F29" s="108">
        <v>0</v>
      </c>
      <c r="G29" s="59">
        <v>0</v>
      </c>
      <c r="H29" s="57">
        <f>+ROUND(F29*G29,0)</f>
        <v>0</v>
      </c>
      <c r="I29" s="59">
        <v>0</v>
      </c>
      <c r="J29" s="57">
        <f>ROUND(F29*I29,0)</f>
        <v>0</v>
      </c>
      <c r="K29" s="57">
        <f>ROUND(F29+H29+J29,0)</f>
        <v>0</v>
      </c>
      <c r="L29" s="57">
        <f>ROUND(F29*D29,0)</f>
        <v>0</v>
      </c>
      <c r="M29" s="57">
        <f>ROUND(D29*H29,0)</f>
        <v>0</v>
      </c>
      <c r="N29" s="74">
        <f>ROUND(J29*D29,0)</f>
        <v>0</v>
      </c>
      <c r="O29" s="56">
        <f>ROUND(L29+N29+M29,0)</f>
        <v>0</v>
      </c>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row>
    <row r="30" spans="1:69" s="15" customFormat="1" ht="349.5" customHeight="1" x14ac:dyDescent="0.25">
      <c r="A30" s="71"/>
      <c r="B30" s="64"/>
      <c r="C30" s="106"/>
      <c r="D30" s="65"/>
      <c r="E30" s="66"/>
      <c r="F30" s="109"/>
      <c r="G30" s="67"/>
      <c r="H30" s="68"/>
      <c r="I30" s="67"/>
      <c r="J30" s="68"/>
      <c r="K30" s="68"/>
      <c r="L30" s="68"/>
      <c r="M30" s="68"/>
      <c r="N30" s="75"/>
      <c r="O30" s="56"/>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row>
    <row r="31" spans="1:69" s="69" customFormat="1" ht="396" customHeight="1" x14ac:dyDescent="0.25">
      <c r="A31" s="71">
        <v>5</v>
      </c>
      <c r="B31" s="55" t="s">
        <v>48</v>
      </c>
      <c r="C31" s="105"/>
      <c r="D31" s="53">
        <v>1</v>
      </c>
      <c r="E31" s="61" t="s">
        <v>43</v>
      </c>
      <c r="F31" s="108">
        <v>0</v>
      </c>
      <c r="G31" s="59">
        <v>0</v>
      </c>
      <c r="H31" s="57">
        <f>+ROUND(F31*G31,0)</f>
        <v>0</v>
      </c>
      <c r="I31" s="59">
        <v>0</v>
      </c>
      <c r="J31" s="57">
        <f>ROUND(F31*I31,0)</f>
        <v>0</v>
      </c>
      <c r="K31" s="57">
        <f>ROUND(F31+H31+J31,0)</f>
        <v>0</v>
      </c>
      <c r="L31" s="57">
        <f>ROUND(F31*D31,0)</f>
        <v>0</v>
      </c>
      <c r="M31" s="57">
        <f>ROUND(D31*H31,0)</f>
        <v>0</v>
      </c>
      <c r="N31" s="74">
        <f>ROUND(J31*D31,0)</f>
        <v>0</v>
      </c>
      <c r="O31" s="56">
        <f>ROUND(L31+N31+M31,0)</f>
        <v>0</v>
      </c>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row>
    <row r="32" spans="1:69" s="15" customFormat="1" ht="341.25" customHeight="1" x14ac:dyDescent="0.25">
      <c r="A32" s="71"/>
      <c r="B32" s="64"/>
      <c r="C32" s="106"/>
      <c r="D32" s="65"/>
      <c r="E32" s="66"/>
      <c r="F32" s="109"/>
      <c r="G32" s="67"/>
      <c r="H32" s="68"/>
      <c r="I32" s="67"/>
      <c r="J32" s="68"/>
      <c r="K32" s="68"/>
      <c r="L32" s="68"/>
      <c r="M32" s="68"/>
      <c r="N32" s="75"/>
      <c r="O32" s="56"/>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row>
    <row r="33" spans="1:69" s="69" customFormat="1" ht="140.25" customHeight="1" x14ac:dyDescent="0.25">
      <c r="A33" s="71">
        <v>6</v>
      </c>
      <c r="B33" s="55" t="s">
        <v>49</v>
      </c>
      <c r="C33" s="105"/>
      <c r="D33" s="53">
        <v>1</v>
      </c>
      <c r="E33" s="61" t="s">
        <v>43</v>
      </c>
      <c r="F33" s="108">
        <v>0</v>
      </c>
      <c r="G33" s="59">
        <v>0</v>
      </c>
      <c r="H33" s="57">
        <f>+ROUND(F33*G33,0)</f>
        <v>0</v>
      </c>
      <c r="I33" s="59">
        <v>0</v>
      </c>
      <c r="J33" s="57">
        <f>ROUND(F33*I33,0)</f>
        <v>0</v>
      </c>
      <c r="K33" s="57">
        <f>ROUND(F33+H33+J33,0)</f>
        <v>0</v>
      </c>
      <c r="L33" s="57">
        <f>ROUND(F33*D33,0)</f>
        <v>0</v>
      </c>
      <c r="M33" s="57">
        <f>ROUND(D33*H33,0)</f>
        <v>0</v>
      </c>
      <c r="N33" s="74">
        <f>ROUND(J33*D33,0)</f>
        <v>0</v>
      </c>
      <c r="O33" s="56">
        <f>ROUND(L33+N33+M33,0)</f>
        <v>0</v>
      </c>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row>
    <row r="34" spans="1:69" s="78" customFormat="1" ht="408.75" customHeight="1" x14ac:dyDescent="0.25">
      <c r="A34" s="71"/>
      <c r="B34" s="64"/>
      <c r="C34" s="106"/>
      <c r="D34" s="65"/>
      <c r="E34" s="66"/>
      <c r="F34" s="109"/>
      <c r="G34" s="67"/>
      <c r="H34" s="68"/>
      <c r="I34" s="67"/>
      <c r="J34" s="68"/>
      <c r="K34" s="68"/>
      <c r="L34" s="68"/>
      <c r="M34" s="68"/>
      <c r="N34" s="75"/>
      <c r="O34" s="56"/>
    </row>
    <row r="35" spans="1:69" s="15" customFormat="1" ht="408.75" customHeight="1" x14ac:dyDescent="0.25">
      <c r="A35" s="71"/>
      <c r="B35" s="64"/>
      <c r="C35" s="106"/>
      <c r="D35" s="65"/>
      <c r="E35" s="66"/>
      <c r="F35" s="109"/>
      <c r="G35" s="67"/>
      <c r="H35" s="68"/>
      <c r="I35" s="67"/>
      <c r="J35" s="68"/>
      <c r="K35" s="68"/>
      <c r="L35" s="68"/>
      <c r="M35" s="68"/>
      <c r="N35" s="75"/>
      <c r="O35" s="56"/>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row>
    <row r="36" spans="1:69" s="15" customFormat="1" ht="42" customHeight="1" x14ac:dyDescent="0.2">
      <c r="A36" s="73"/>
      <c r="B36" s="73"/>
      <c r="C36" s="73"/>
      <c r="D36" s="73"/>
      <c r="E36" s="73"/>
      <c r="F36" s="73"/>
      <c r="G36" s="73"/>
      <c r="H36" s="73"/>
      <c r="I36" s="73"/>
      <c r="J36" s="73"/>
      <c r="K36" s="73"/>
      <c r="L36" s="73"/>
      <c r="M36" s="35" t="s">
        <v>35</v>
      </c>
      <c r="N36" s="35"/>
      <c r="O36" s="2">
        <f>SUMIF(G:G,0%,L:L)</f>
        <v>0</v>
      </c>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row>
    <row r="37" spans="1:69" s="15" customFormat="1" ht="39" customHeight="1" thickBot="1" x14ac:dyDescent="0.25">
      <c r="A37" s="72" t="s">
        <v>24</v>
      </c>
      <c r="B37" s="70"/>
      <c r="C37" s="70"/>
      <c r="D37" s="70"/>
      <c r="E37" s="70"/>
      <c r="F37" s="70"/>
      <c r="G37" s="70"/>
      <c r="H37" s="70"/>
      <c r="I37" s="70"/>
      <c r="J37" s="70"/>
      <c r="K37" s="70"/>
      <c r="L37" s="70"/>
      <c r="M37" s="35" t="s">
        <v>10</v>
      </c>
      <c r="N37" s="35"/>
      <c r="O37" s="2">
        <f>SUMIF(G:G,5%,L:L)</f>
        <v>0</v>
      </c>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row>
    <row r="38" spans="1:69" s="15" customFormat="1" ht="30" customHeight="1" x14ac:dyDescent="0.2">
      <c r="A38" s="20" t="s">
        <v>41</v>
      </c>
      <c r="B38" s="20"/>
      <c r="C38" s="20"/>
      <c r="D38" s="20"/>
      <c r="E38" s="20"/>
      <c r="F38" s="20"/>
      <c r="G38" s="20"/>
      <c r="H38" s="20"/>
      <c r="I38" s="20"/>
      <c r="J38" s="20"/>
      <c r="K38" s="20"/>
      <c r="L38" s="21"/>
      <c r="M38" s="35" t="s">
        <v>11</v>
      </c>
      <c r="N38" s="35"/>
      <c r="O38" s="2">
        <f>SUMIF(G:G,19%,L:L)</f>
        <v>0</v>
      </c>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row>
    <row r="39" spans="1:69" s="15" customFormat="1" ht="30" customHeight="1" x14ac:dyDescent="0.2">
      <c r="A39" s="22"/>
      <c r="B39" s="22"/>
      <c r="C39" s="22"/>
      <c r="D39" s="22"/>
      <c r="E39" s="22"/>
      <c r="F39" s="22"/>
      <c r="G39" s="22"/>
      <c r="H39" s="22"/>
      <c r="I39" s="22"/>
      <c r="J39" s="22"/>
      <c r="K39" s="22"/>
      <c r="L39" s="22"/>
      <c r="M39" s="36" t="s">
        <v>7</v>
      </c>
      <c r="N39" s="37"/>
      <c r="O39" s="3">
        <f>SUM(O36:O38)</f>
        <v>0</v>
      </c>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row>
    <row r="40" spans="1:69" s="15" customFormat="1" ht="30" customHeight="1" x14ac:dyDescent="0.2">
      <c r="A40" s="22"/>
      <c r="B40" s="22"/>
      <c r="C40" s="22"/>
      <c r="D40" s="22"/>
      <c r="E40" s="22"/>
      <c r="F40" s="22"/>
      <c r="G40" s="22"/>
      <c r="H40" s="22"/>
      <c r="I40" s="22"/>
      <c r="J40" s="22"/>
      <c r="K40" s="22"/>
      <c r="L40" s="22"/>
      <c r="M40" s="38" t="s">
        <v>12</v>
      </c>
      <c r="N40" s="39"/>
      <c r="O40" s="4">
        <f>ROUND(O37*5%,0)</f>
        <v>0</v>
      </c>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row>
    <row r="41" spans="1:69" s="15" customFormat="1" ht="30" customHeight="1" x14ac:dyDescent="0.2">
      <c r="A41" s="22"/>
      <c r="B41" s="22"/>
      <c r="C41" s="22"/>
      <c r="D41" s="22"/>
      <c r="E41" s="22"/>
      <c r="F41" s="22"/>
      <c r="G41" s="22"/>
      <c r="H41" s="22"/>
      <c r="I41" s="22"/>
      <c r="J41" s="22"/>
      <c r="K41" s="22"/>
      <c r="L41" s="22"/>
      <c r="M41" s="38" t="s">
        <v>13</v>
      </c>
      <c r="N41" s="39"/>
      <c r="O41" s="2">
        <f>ROUND(O38*19%,0)</f>
        <v>0</v>
      </c>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8"/>
    </row>
    <row r="42" spans="1:69" s="15" customFormat="1" ht="30" customHeight="1" x14ac:dyDescent="0.2">
      <c r="A42" s="22"/>
      <c r="B42" s="22"/>
      <c r="C42" s="22"/>
      <c r="D42" s="22"/>
      <c r="E42" s="22"/>
      <c r="F42" s="22"/>
      <c r="G42" s="22"/>
      <c r="H42" s="22"/>
      <c r="I42" s="22"/>
      <c r="J42" s="22"/>
      <c r="K42" s="22"/>
      <c r="L42" s="22"/>
      <c r="M42" s="36" t="s">
        <v>14</v>
      </c>
      <c r="N42" s="37"/>
      <c r="O42" s="3">
        <f>SUM(O40:O41)</f>
        <v>0</v>
      </c>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row>
    <row r="43" spans="1:69" s="15" customFormat="1" ht="30" customHeight="1" x14ac:dyDescent="0.2">
      <c r="A43" s="22"/>
      <c r="B43" s="22"/>
      <c r="C43" s="22"/>
      <c r="D43" s="22"/>
      <c r="E43" s="22"/>
      <c r="F43" s="22"/>
      <c r="G43" s="22"/>
      <c r="H43" s="22"/>
      <c r="I43" s="22"/>
      <c r="J43" s="22"/>
      <c r="K43" s="22"/>
      <c r="L43" s="22"/>
      <c r="M43" s="47" t="s">
        <v>33</v>
      </c>
      <c r="N43" s="48"/>
      <c r="O43" s="2">
        <f>ROUND(SUM(N33:N33),0)</f>
        <v>0</v>
      </c>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row>
    <row r="44" spans="1:69" s="15" customFormat="1" ht="37.5" customHeight="1" x14ac:dyDescent="0.2">
      <c r="A44" s="22"/>
      <c r="B44" s="22"/>
      <c r="C44" s="22"/>
      <c r="D44" s="22"/>
      <c r="E44" s="22"/>
      <c r="F44" s="22"/>
      <c r="G44" s="22"/>
      <c r="H44" s="22"/>
      <c r="I44" s="22"/>
      <c r="J44" s="22"/>
      <c r="K44" s="22"/>
      <c r="L44" s="22"/>
      <c r="M44" s="45" t="s">
        <v>32</v>
      </c>
      <c r="N44" s="46"/>
      <c r="O44" s="3">
        <f>SUM(O43)</f>
        <v>0</v>
      </c>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row>
    <row r="45" spans="1:69" s="15" customFormat="1" ht="30" customHeight="1" x14ac:dyDescent="0.2">
      <c r="A45" s="22"/>
      <c r="B45" s="22"/>
      <c r="C45" s="22"/>
      <c r="D45" s="22"/>
      <c r="E45" s="22"/>
      <c r="F45" s="22"/>
      <c r="G45" s="22"/>
      <c r="H45" s="22"/>
      <c r="I45" s="22"/>
      <c r="J45" s="22"/>
      <c r="K45" s="22"/>
      <c r="L45" s="22"/>
      <c r="M45" s="80" t="s">
        <v>15</v>
      </c>
      <c r="N45" s="80"/>
      <c r="O45" s="3">
        <f>+O39+O42+O44</f>
        <v>0</v>
      </c>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row>
    <row r="46" spans="1:69" x14ac:dyDescent="0.25">
      <c r="N46" s="77"/>
      <c r="O46" s="77"/>
    </row>
    <row r="47" spans="1:69" x14ac:dyDescent="0.25">
      <c r="N47" s="77"/>
      <c r="O47" s="77"/>
    </row>
    <row r="48" spans="1:69" x14ac:dyDescent="0.25">
      <c r="B48" s="19"/>
      <c r="C48" s="19"/>
      <c r="N48" s="77"/>
      <c r="O48" s="77"/>
    </row>
    <row r="49" spans="1:15" x14ac:dyDescent="0.25">
      <c r="B49" s="33"/>
      <c r="C49" s="33"/>
      <c r="N49" s="77"/>
      <c r="O49" s="77"/>
    </row>
    <row r="50" spans="1:15" ht="15.75" thickBot="1" x14ac:dyDescent="0.3">
      <c r="B50" s="34"/>
      <c r="C50" s="34"/>
      <c r="N50" s="77"/>
      <c r="O50" s="77"/>
    </row>
    <row r="51" spans="1:15" x14ac:dyDescent="0.25">
      <c r="B51" s="24" t="s">
        <v>20</v>
      </c>
      <c r="C51" s="24"/>
      <c r="N51" s="77"/>
      <c r="O51" s="77"/>
    </row>
    <row r="52" spans="1:15" x14ac:dyDescent="0.25">
      <c r="N52" s="77"/>
      <c r="O52" s="77"/>
    </row>
    <row r="53" spans="1:15" x14ac:dyDescent="0.25">
      <c r="A53" s="16" t="s">
        <v>50</v>
      </c>
      <c r="N53" s="77"/>
      <c r="O53" s="77"/>
    </row>
    <row r="54" spans="1:15" x14ac:dyDescent="0.25">
      <c r="N54" s="77"/>
      <c r="O54" s="77"/>
    </row>
    <row r="55" spans="1:15" x14ac:dyDescent="0.25">
      <c r="N55" s="77"/>
      <c r="O55" s="77"/>
    </row>
    <row r="56" spans="1:15" x14ac:dyDescent="0.25">
      <c r="N56" s="77"/>
      <c r="O56" s="77"/>
    </row>
    <row r="57" spans="1:15" x14ac:dyDescent="0.25">
      <c r="N57" s="77"/>
      <c r="O57" s="77"/>
    </row>
    <row r="58" spans="1:15" x14ac:dyDescent="0.25">
      <c r="N58" s="77"/>
      <c r="O58" s="77"/>
    </row>
    <row r="59" spans="1:15" x14ac:dyDescent="0.25">
      <c r="N59" s="77"/>
      <c r="O59" s="77"/>
    </row>
    <row r="60" spans="1:15" x14ac:dyDescent="0.25">
      <c r="N60" s="77"/>
      <c r="O60" s="77"/>
    </row>
    <row r="61" spans="1:15" x14ac:dyDescent="0.25">
      <c r="N61" s="77"/>
      <c r="O61" s="77"/>
    </row>
    <row r="62" spans="1:15" x14ac:dyDescent="0.25">
      <c r="N62" s="77"/>
      <c r="O62" s="77"/>
    </row>
    <row r="63" spans="1:15" x14ac:dyDescent="0.25">
      <c r="N63" s="77"/>
      <c r="O63" s="77"/>
    </row>
    <row r="64" spans="1:15" x14ac:dyDescent="0.25">
      <c r="N64" s="77"/>
      <c r="O64" s="77"/>
    </row>
    <row r="65" spans="14:15" x14ac:dyDescent="0.25">
      <c r="N65" s="77"/>
      <c r="O65" s="77"/>
    </row>
    <row r="66" spans="14:15" x14ac:dyDescent="0.25">
      <c r="N66" s="77"/>
      <c r="O66" s="77"/>
    </row>
    <row r="67" spans="14:15" x14ac:dyDescent="0.25">
      <c r="N67" s="77"/>
      <c r="O67" s="77"/>
    </row>
    <row r="68" spans="14:15" x14ac:dyDescent="0.25">
      <c r="N68" s="77"/>
      <c r="O68" s="77"/>
    </row>
    <row r="69" spans="14:15" x14ac:dyDescent="0.25">
      <c r="N69" s="77"/>
      <c r="O69" s="77"/>
    </row>
    <row r="70" spans="14:15" x14ac:dyDescent="0.25">
      <c r="N70" s="77"/>
      <c r="O70" s="77"/>
    </row>
    <row r="71" spans="14:15" x14ac:dyDescent="0.25">
      <c r="N71" s="77"/>
      <c r="O71" s="77"/>
    </row>
    <row r="72" spans="14:15" x14ac:dyDescent="0.25">
      <c r="N72" s="77"/>
      <c r="O72" s="77"/>
    </row>
    <row r="73" spans="14:15" x14ac:dyDescent="0.25">
      <c r="N73" s="77"/>
      <c r="O73" s="77"/>
    </row>
    <row r="74" spans="14:15" x14ac:dyDescent="0.25">
      <c r="N74" s="77"/>
      <c r="O74" s="77"/>
    </row>
    <row r="75" spans="14:15" x14ac:dyDescent="0.25">
      <c r="N75" s="77"/>
      <c r="O75" s="77"/>
    </row>
    <row r="76" spans="14:15" x14ac:dyDescent="0.25">
      <c r="N76" s="77"/>
      <c r="O76" s="77"/>
    </row>
    <row r="77" spans="14:15" x14ac:dyDescent="0.25">
      <c r="N77" s="77"/>
      <c r="O77" s="77"/>
    </row>
    <row r="78" spans="14:15" x14ac:dyDescent="0.25">
      <c r="N78" s="77"/>
      <c r="O78" s="77"/>
    </row>
    <row r="79" spans="14:15" x14ac:dyDescent="0.25">
      <c r="N79" s="77"/>
      <c r="O79" s="77"/>
    </row>
    <row r="80" spans="14:15" x14ac:dyDescent="0.25">
      <c r="N80" s="77"/>
      <c r="O80" s="77"/>
    </row>
    <row r="81" spans="14:15" x14ac:dyDescent="0.25">
      <c r="N81" s="77"/>
      <c r="O81" s="77"/>
    </row>
    <row r="82" spans="14:15" x14ac:dyDescent="0.25">
      <c r="N82" s="77"/>
      <c r="O82" s="77"/>
    </row>
    <row r="83" spans="14:15" x14ac:dyDescent="0.25">
      <c r="N83" s="77"/>
      <c r="O83" s="77"/>
    </row>
    <row r="84" spans="14:15" x14ac:dyDescent="0.25">
      <c r="N84" s="77"/>
      <c r="O84" s="77"/>
    </row>
    <row r="85" spans="14:15" x14ac:dyDescent="0.25">
      <c r="N85" s="77"/>
      <c r="O85" s="77"/>
    </row>
    <row r="86" spans="14:15" x14ac:dyDescent="0.25">
      <c r="N86" s="77"/>
      <c r="O86" s="77"/>
    </row>
    <row r="87" spans="14:15" x14ac:dyDescent="0.25">
      <c r="N87" s="77"/>
      <c r="O87" s="77"/>
    </row>
    <row r="88" spans="14:15" x14ac:dyDescent="0.25">
      <c r="N88" s="77"/>
      <c r="O88" s="77"/>
    </row>
    <row r="89" spans="14:15" x14ac:dyDescent="0.25">
      <c r="N89" s="77"/>
      <c r="O89" s="77"/>
    </row>
    <row r="90" spans="14:15" x14ac:dyDescent="0.25">
      <c r="N90" s="77"/>
      <c r="O90" s="77"/>
    </row>
    <row r="91" spans="14:15" x14ac:dyDescent="0.25">
      <c r="N91" s="77"/>
      <c r="O91" s="77"/>
    </row>
    <row r="92" spans="14:15" x14ac:dyDescent="0.25">
      <c r="N92" s="77"/>
      <c r="O92" s="77"/>
    </row>
    <row r="93" spans="14:15" x14ac:dyDescent="0.25">
      <c r="N93" s="77"/>
      <c r="O93" s="77"/>
    </row>
    <row r="94" spans="14:15" x14ac:dyDescent="0.25">
      <c r="N94" s="77"/>
      <c r="O94" s="77"/>
    </row>
    <row r="95" spans="14:15" x14ac:dyDescent="0.25">
      <c r="N95" s="77"/>
      <c r="O95" s="77"/>
    </row>
    <row r="96" spans="14:15" x14ac:dyDescent="0.25">
      <c r="N96" s="77"/>
      <c r="O96" s="77"/>
    </row>
    <row r="97" spans="14:15" x14ac:dyDescent="0.25">
      <c r="N97" s="77"/>
      <c r="O97" s="77"/>
    </row>
    <row r="98" spans="14:15" x14ac:dyDescent="0.25">
      <c r="N98" s="77"/>
      <c r="O98" s="77"/>
    </row>
    <row r="99" spans="14:15" x14ac:dyDescent="0.25">
      <c r="N99" s="77"/>
      <c r="O99" s="77"/>
    </row>
    <row r="100" spans="14:15" x14ac:dyDescent="0.25">
      <c r="N100" s="77"/>
      <c r="O100" s="77"/>
    </row>
    <row r="101" spans="14:15" x14ac:dyDescent="0.25">
      <c r="N101" s="77"/>
      <c r="O101" s="77"/>
    </row>
    <row r="102" spans="14:15" x14ac:dyDescent="0.25">
      <c r="N102" s="77"/>
      <c r="O102" s="77"/>
    </row>
    <row r="103" spans="14:15" x14ac:dyDescent="0.25">
      <c r="N103" s="77"/>
      <c r="O103" s="77"/>
    </row>
    <row r="104" spans="14:15" x14ac:dyDescent="0.25">
      <c r="N104" s="77"/>
      <c r="O104" s="77"/>
    </row>
    <row r="105" spans="14:15" x14ac:dyDescent="0.25">
      <c r="N105" s="77"/>
      <c r="O105" s="77"/>
    </row>
    <row r="106" spans="14:15" x14ac:dyDescent="0.25">
      <c r="N106" s="77"/>
      <c r="O106" s="77"/>
    </row>
    <row r="107" spans="14:15" x14ac:dyDescent="0.25">
      <c r="N107" s="77"/>
      <c r="O107" s="77"/>
    </row>
    <row r="108" spans="14:15" x14ac:dyDescent="0.25">
      <c r="N108" s="77"/>
      <c r="O108" s="77"/>
    </row>
    <row r="109" spans="14:15" x14ac:dyDescent="0.25">
      <c r="N109" s="77"/>
      <c r="O109" s="77"/>
    </row>
    <row r="110" spans="14:15" x14ac:dyDescent="0.25">
      <c r="N110" s="77"/>
      <c r="O110" s="77"/>
    </row>
    <row r="111" spans="14:15" x14ac:dyDescent="0.25">
      <c r="N111" s="77"/>
      <c r="O111" s="77"/>
    </row>
    <row r="112" spans="14:15" x14ac:dyDescent="0.25">
      <c r="N112" s="77"/>
      <c r="O112" s="77"/>
    </row>
    <row r="113" spans="14:15" x14ac:dyDescent="0.25">
      <c r="N113" s="77"/>
      <c r="O113" s="77"/>
    </row>
    <row r="114" spans="14:15" x14ac:dyDescent="0.25">
      <c r="N114" s="77"/>
      <c r="O114" s="77"/>
    </row>
    <row r="115" spans="14:15" x14ac:dyDescent="0.25">
      <c r="N115" s="77"/>
      <c r="O115" s="77"/>
    </row>
    <row r="116" spans="14:15" x14ac:dyDescent="0.25">
      <c r="N116" s="77"/>
      <c r="O116" s="77"/>
    </row>
    <row r="117" spans="14:15" x14ac:dyDescent="0.25">
      <c r="N117" s="77"/>
      <c r="O117" s="77"/>
    </row>
    <row r="118" spans="14:15" x14ac:dyDescent="0.25">
      <c r="N118" s="77"/>
      <c r="O118" s="77"/>
    </row>
    <row r="119" spans="14:15" x14ac:dyDescent="0.25">
      <c r="N119" s="77"/>
      <c r="O119" s="77"/>
    </row>
    <row r="120" spans="14:15" x14ac:dyDescent="0.25">
      <c r="N120" s="77"/>
      <c r="O120" s="77"/>
    </row>
    <row r="121" spans="14:15" x14ac:dyDescent="0.25">
      <c r="N121" s="77"/>
      <c r="O121" s="77"/>
    </row>
    <row r="122" spans="14:15" x14ac:dyDescent="0.25">
      <c r="N122" s="77"/>
      <c r="O122" s="77"/>
    </row>
    <row r="123" spans="14:15" x14ac:dyDescent="0.25">
      <c r="N123" s="77"/>
      <c r="O123" s="77"/>
    </row>
    <row r="124" spans="14:15" x14ac:dyDescent="0.25">
      <c r="N124" s="77"/>
      <c r="O124" s="77"/>
    </row>
    <row r="125" spans="14:15" x14ac:dyDescent="0.25">
      <c r="N125" s="77"/>
      <c r="O125" s="77"/>
    </row>
    <row r="126" spans="14:15" x14ac:dyDescent="0.25">
      <c r="N126" s="77"/>
      <c r="O126" s="77"/>
    </row>
    <row r="127" spans="14:15" x14ac:dyDescent="0.25">
      <c r="N127" s="77"/>
      <c r="O127" s="77"/>
    </row>
    <row r="128" spans="14:15" x14ac:dyDescent="0.25">
      <c r="N128" s="77"/>
      <c r="O128" s="77"/>
    </row>
    <row r="129" spans="14:15" x14ac:dyDescent="0.25">
      <c r="N129" s="77"/>
      <c r="O129" s="77"/>
    </row>
    <row r="130" spans="14:15" x14ac:dyDescent="0.25">
      <c r="N130" s="77"/>
      <c r="O130" s="77"/>
    </row>
  </sheetData>
  <sheetProtection algorithmName="SHA-512" hashValue="PDB6iLhhXFwHJRO9tvJhJAaAHzTDlk4mv6SKu8Yh5W3d0+824gW0VfOSVfgAWd86pGlfGcNflQrBhztcLakaMQ==" saltValue="9VLjHNvobsnj6wqe4T9iIQ==" spinCount="100000" sheet="1" scenarios="1" selectLockedCells="1"/>
  <mergeCells count="120">
    <mergeCell ref="I31:I32"/>
    <mergeCell ref="J31:J32"/>
    <mergeCell ref="K31:K32"/>
    <mergeCell ref="L31:L32"/>
    <mergeCell ref="M31:M32"/>
    <mergeCell ref="D31:D32"/>
    <mergeCell ref="E31:E32"/>
    <mergeCell ref="F31:F32"/>
    <mergeCell ref="G31:G32"/>
    <mergeCell ref="H31:H32"/>
    <mergeCell ref="K29:K30"/>
    <mergeCell ref="L29:L30"/>
    <mergeCell ref="M29:M30"/>
    <mergeCell ref="N29:N30"/>
    <mergeCell ref="O29:O30"/>
    <mergeCell ref="F29:F30"/>
    <mergeCell ref="G29:G30"/>
    <mergeCell ref="H29:H30"/>
    <mergeCell ref="I29:I30"/>
    <mergeCell ref="J29:J30"/>
    <mergeCell ref="A29:A30"/>
    <mergeCell ref="B29:B30"/>
    <mergeCell ref="C29:C30"/>
    <mergeCell ref="D29:D30"/>
    <mergeCell ref="E29:E30"/>
    <mergeCell ref="A36:L36"/>
    <mergeCell ref="A27:A28"/>
    <mergeCell ref="B27:B28"/>
    <mergeCell ref="C27:C28"/>
    <mergeCell ref="D27:D28"/>
    <mergeCell ref="E27:E28"/>
    <mergeCell ref="F27:F28"/>
    <mergeCell ref="G27:G28"/>
    <mergeCell ref="H27:H28"/>
    <mergeCell ref="I27:I28"/>
    <mergeCell ref="J27:J28"/>
    <mergeCell ref="K27:K28"/>
    <mergeCell ref="L27:L28"/>
    <mergeCell ref="A31:A32"/>
    <mergeCell ref="B31:B32"/>
    <mergeCell ref="C31:C32"/>
    <mergeCell ref="K23:K26"/>
    <mergeCell ref="L23:L26"/>
    <mergeCell ref="M23:M26"/>
    <mergeCell ref="N23:N26"/>
    <mergeCell ref="O23:O26"/>
    <mergeCell ref="F23:F26"/>
    <mergeCell ref="G23:G26"/>
    <mergeCell ref="H23:H26"/>
    <mergeCell ref="I23:I26"/>
    <mergeCell ref="J23:J26"/>
    <mergeCell ref="A23:A26"/>
    <mergeCell ref="B23:B26"/>
    <mergeCell ref="C23:C26"/>
    <mergeCell ref="D23:D26"/>
    <mergeCell ref="E23:E26"/>
    <mergeCell ref="K20:K22"/>
    <mergeCell ref="L20:L22"/>
    <mergeCell ref="M20:M22"/>
    <mergeCell ref="N20:N22"/>
    <mergeCell ref="O20:O22"/>
    <mergeCell ref="F20:F22"/>
    <mergeCell ref="G20:G22"/>
    <mergeCell ref="H20:H22"/>
    <mergeCell ref="I20:I22"/>
    <mergeCell ref="J20:J22"/>
    <mergeCell ref="A20:A22"/>
    <mergeCell ref="B20:B22"/>
    <mergeCell ref="C20:C22"/>
    <mergeCell ref="D20:D22"/>
    <mergeCell ref="E20:E22"/>
    <mergeCell ref="A33:A35"/>
    <mergeCell ref="B33:B35"/>
    <mergeCell ref="C33:C35"/>
    <mergeCell ref="O33:O35"/>
    <mergeCell ref="N33:N35"/>
    <mergeCell ref="M33:M35"/>
    <mergeCell ref="L33:L35"/>
    <mergeCell ref="K33:K35"/>
    <mergeCell ref="J33:J35"/>
    <mergeCell ref="I33:I35"/>
    <mergeCell ref="H33:H35"/>
    <mergeCell ref="G33:G35"/>
    <mergeCell ref="F33:F35"/>
    <mergeCell ref="E33:E35"/>
    <mergeCell ref="D33:D35"/>
    <mergeCell ref="M42:N42"/>
    <mergeCell ref="M45:N45"/>
    <mergeCell ref="M43:N43"/>
    <mergeCell ref="M44:N44"/>
    <mergeCell ref="N2:O2"/>
    <mergeCell ref="N3:O3"/>
    <mergeCell ref="N4:O4"/>
    <mergeCell ref="N5:O5"/>
    <mergeCell ref="M27:M28"/>
    <mergeCell ref="N27:N28"/>
    <mergeCell ref="O27:O28"/>
    <mergeCell ref="N31:N32"/>
    <mergeCell ref="O31:O32"/>
    <mergeCell ref="A2:A5"/>
    <mergeCell ref="D12:G12"/>
    <mergeCell ref="A12:B16"/>
    <mergeCell ref="B2:M2"/>
    <mergeCell ref="B3:M3"/>
    <mergeCell ref="B4:M5"/>
    <mergeCell ref="A38:L45"/>
    <mergeCell ref="A37:L37"/>
    <mergeCell ref="A10:B10"/>
    <mergeCell ref="B51:C51"/>
    <mergeCell ref="D14:G14"/>
    <mergeCell ref="D16:G16"/>
    <mergeCell ref="F10:G10"/>
    <mergeCell ref="L10:N10"/>
    <mergeCell ref="B49:C50"/>
    <mergeCell ref="M36:N36"/>
    <mergeCell ref="M37:N37"/>
    <mergeCell ref="M38:N38"/>
    <mergeCell ref="M39:N39"/>
    <mergeCell ref="M40:N40"/>
    <mergeCell ref="M41:N41"/>
  </mergeCell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 G23:G25 G27:G35</xm:sqref>
        </x14:dataValidation>
        <x14:dataValidation type="list" allowBlank="1" showInputMessage="1" showErrorMessage="1" xr:uid="{00000000-0002-0000-0000-000002000000}">
          <x14:formula1>
            <xm:f>Hoja2!$F$7:$F$8</xm:f>
          </x14:formula1>
          <xm:sqref>I20:I21 I23:I25 I27:I35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D7" sqref="D7:F9"/>
    </sheetView>
  </sheetViews>
  <sheetFormatPr baseColWidth="10" defaultRowHeight="15" x14ac:dyDescent="0.25"/>
  <sheetData>
    <row r="7" spans="4:6" x14ac:dyDescent="0.25">
      <c r="D7" s="1">
        <v>0</v>
      </c>
      <c r="F7" s="17">
        <v>0.08</v>
      </c>
    </row>
    <row r="8" spans="4:6" x14ac:dyDescent="0.25">
      <c r="D8" s="1">
        <v>0.05</v>
      </c>
      <c r="F8" s="1">
        <v>0</v>
      </c>
    </row>
    <row r="9" spans="4:6" x14ac:dyDescent="0.25">
      <c r="D9" s="1">
        <v>0.19</v>
      </c>
    </row>
    <row r="10" spans="4:6" x14ac:dyDescent="0.25">
      <c r="D10" s="1"/>
    </row>
  </sheetData>
  <sheetProtection algorithmName="SHA-512" hashValue="JrSMd7UVtIHNQ4uTzgFDiaHCafzmx6Sj/87vJVVLr+hiJpE4NkHiVVbMTUfLAfll1Ku2Lej1LQmYPpfGPyiG1Q==" saltValue="dWEalDqI5ghvjp6WbRz/NQ=="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ANGIE PAOLA MORA ABRIL</cp:lastModifiedBy>
  <cp:lastPrinted>2022-01-27T18:55:46Z</cp:lastPrinted>
  <dcterms:created xsi:type="dcterms:W3CDTF">2017-04-28T13:22:52Z</dcterms:created>
  <dcterms:modified xsi:type="dcterms:W3CDTF">2022-07-13T16:09:24Z</dcterms:modified>
</cp:coreProperties>
</file>