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SOPORTES\SOPORTES F-CD-089\Publicación\"/>
    </mc:Choice>
  </mc:AlternateContent>
  <bookViews>
    <workbookView xWindow="0" yWindow="0" windowWidth="21600" windowHeight="8928"/>
  </bookViews>
  <sheets>
    <sheet name="Hoja1" sheetId="1" r:id="rId1"/>
    <sheet name="Hoja2" sheetId="2" state="hidden" r:id="rId2"/>
  </sheets>
  <definedNames>
    <definedName name="_xlnm.Print_Area" localSheetId="0">Hoja1!$A$1:$O$43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L23" i="1"/>
  <c r="M23" i="1" s="1"/>
  <c r="J24" i="1"/>
  <c r="L24" i="1"/>
  <c r="M24" i="1" s="1"/>
  <c r="H23" i="1"/>
  <c r="H24" i="1"/>
  <c r="K24" i="1" l="1"/>
  <c r="N23" i="1"/>
  <c r="O23" i="1" s="1"/>
  <c r="K23" i="1"/>
  <c r="N24" i="1"/>
  <c r="O24" i="1" s="1"/>
  <c r="H20" i="1"/>
  <c r="L21" i="1"/>
  <c r="N21" i="1" s="1"/>
  <c r="J21" i="1"/>
  <c r="H21" i="1"/>
  <c r="K21" i="1" l="1"/>
  <c r="M21" i="1"/>
  <c r="O21" i="1" s="1"/>
  <c r="H25" i="1"/>
  <c r="J25" i="1"/>
  <c r="L25" i="1"/>
  <c r="N25" i="1" s="1"/>
  <c r="J20" i="1"/>
  <c r="L20" i="1"/>
  <c r="M20" i="1" s="1"/>
  <c r="O27" i="1"/>
  <c r="O30" i="1" s="1"/>
  <c r="M25" i="1" l="1"/>
  <c r="O25" i="1" s="1"/>
  <c r="K25" i="1"/>
  <c r="N20" i="1"/>
  <c r="O20" i="1" s="1"/>
  <c r="K20" i="1"/>
  <c r="O33" i="1"/>
  <c r="O26" i="1"/>
  <c r="O34" i="1" l="1"/>
  <c r="O28" i="1" l="1"/>
  <c r="O31" i="1" l="1"/>
  <c r="O32" i="1" s="1"/>
  <c r="O29" i="1"/>
  <c r="O3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<sst xmlns="http://schemas.openxmlformats.org/spreadsheetml/2006/main" count="55" uniqueCount="50">
  <si>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</si>
  <si>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</si>
  <si>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</si>
  <si>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</si>
  <si>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</si>
  <si>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</si>
  <si>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</si>
  <si>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</si>
  <si>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</si>
  <si>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</si>
  <si>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</si>
  <si>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</si>
  <si>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</si>
  <si>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</si>
  <si>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</si>
  <si>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</si>
  <si>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</si>
  <si>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</si>
  <si>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</si>
  <si>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</si>
  <si>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</si>
  <si>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</si>
  <si>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</si>
  <si>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</si>
  <si>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</si>
  <si>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</si>
  <si>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</si>
  <si>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</si>
  <si>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</si>
  <si>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</si>
  <si>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</si>
  <si>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</si>
  <si>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</si>
  <si>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</si>
  <si>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</si>
  <si>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</si>
  <si>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</si>
  <si>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</si>
  <si>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</si>
  <si>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</si>
  <si>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</si>
  <si>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</si>
  <si>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</si>
  <si>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</si>
  <si>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</si>
  <si>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Locución (Voz en off hasta 3 tres minutos para video interno, no
aplica televisión ni radio), Factor humano y técnico requerido:
Humano: Locutor Profesional Voz Masculina, Ingeniero en
Sonido. Equipo técnico: Estudio de Grabación de Audio,
Micrófonos.</t>
  </si>
  <si>
    <t>Producción (Filmación y Dirección del video, incluye el drone para tomas Aéreas). Factor humano y técnico requerido: Humano: Productor general, director de fotografía o luminotécnico, sonidista, camarógrafo y maquillador (para escenas donde los estudiantes y el personal sea protagonistas y actores si aplica). Técnico: Cámara: Cámara profesional de mínimo 20 megapíxeles. Full frame. Sistema de autoenfoque mínimo de 51 puntos. Grabación de video en 4k. Nivel de ISO alto de aprox. 51.200. Opcional pantalla abatible; Estabilizador; Kit de ópticas de diferentes distancias focales; Faros: Focos de Tugsteno con Dimmer. Potencia de 300 Wts y 650 wts. Tipo de luz Fresnes. Voltaje de alimentación 230 v / 120 V. Temperatura de color: 3200K. Diámetro de la lente: 80mm / 112mm. Tamaño del filtro: 130mm / 168mm. Clase de protección: IP23 / IP23 Grabadora: Grabación y reproducción de MP3 (hasta 320 Kb/s) y archivos WAV (hasta 24 bits/ 44,1 / 48/96 KHz). Filtro de corte bajo: 40/80/120 Hz. Medios de grabación: tarjeta SDHC / tarjeta SDXC (hasta 128 GB). Puede utilizarse como una interfaz de audio USB para Mac y Windows (2 x 2). 2 x micrófonos omnidireccionales incorporados (nivel de presión de sonido (SPL) hasta 125 dB). Modo de dictado para grabaciones de voz humana y transcripciones. Entrada de micrófono / línea mini jack estéreo de 3.5 mm (con enchufe). Conexión USB 2.0 Micrófono: Conector XLR-3. Respuesta de (audio) frecuencia (Micrófono) 40 - 16.000 Hz. Principio transductor (micrófono) dinámico. Patrón de captación cardioide. Sensibilidad (a campo abierto, sin carga, a 1 kHz) 2,7 mV/Pa. Impedancia nominal 350 . Impedancia terminal min. 1000 ; Micrófono de solapa Rango de frecuencias A1: 470 - 516 MHz Salida de audio Jack de 3,5 mm: +12 dBu (mono, asimétrico); Drone: Altura mínima de vuelo 100 m. Velocidad de vuelo máxima 72 km/h en modo Sport. Frecuencia de funcionamiento 2,4 y 5,5 Ghz. GNSS - GPS y Glonass. Sistema de detección de obstáculos omnidireccional. Cámara con sensor de 1” CMOS 20 MP. Apertura variable F2.8/F11. Resolución fotográfica de 5472 x 3648 (JPG y DNG) o superior. Video 4k a 24/25/30p / 2,7K a 24/25/30/48/50/60p y FHD a 24/25/30/48/50/60/120p.</t>
  </si>
  <si>
    <t>Diseño de Elementos para animar (Diseño y elaboración informáticos para animación), Factor humano requerido:
Humano Animación 2D (Clip de 10 segundos mínimo). Humano: Animador 2D, Productor General.</t>
  </si>
  <si>
    <t>Post-Producción (Edición y montaje de Video, Grading y corrección de Color, audio, Sincronización y Ritmo, con una resolución mínima de 4K a 120 fps, el video deberá tener una duración mínima de 3 minutos y se deben crear 2 versiones del video para elección de la Ucundinamarca, se solicita que todo el material en bruto, imágenes y videos y grabados durante el desarrollo del proyecto sean entregados a la universidad.
Factor humano requerido: Humano: Productor general, coordinador de post producción y editor.</t>
  </si>
  <si>
    <t>Pre-Producción (Desarrollo del Concepto, Guion, planeación, logística y búsqueda de locaciones si aplica). Factor humano requerido: Humano: Guionista o productor general, director de fotografía o luminotécnico.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</si>
</sst>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28" xfId="0" applyFont="1" applyBorder="1" applyAlignment="1" applyProtection="1">
      <alignment horizontal="left" vertical="center" wrapText="1"/>
      <protection hidden="1"/>
    </xf>
    <xf numFmtId="0" fontId="3" fillId="0" borderId="28"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35" borderId="28"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1" fontId="12" fillId="35" borderId="28" xfId="3" applyNumberFormat="1" applyFont="1" applyFill="1" applyBorder="1" applyAlignment="1" applyProtection="1">
      <alignment horizontal="center" vertical="center"/>
      <protection locked="0"/>
    </xf>
    <xf numFmtId="1" fontId="12" fillId="35" borderId="2" xfId="3" applyNumberFormat="1" applyFont="1" applyFill="1" applyBorder="1" applyAlignment="1" applyProtection="1">
      <alignment horizontal="center" vertical="center"/>
      <protection locked="0"/>
    </xf>
    <xf numFmtId="9" fontId="3" fillId="35" borderId="28"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zoomScale="70" zoomScaleNormal="70" zoomScaleSheetLayoutView="70" zoomScalePageLayoutView="55" workbookViewId="0">
      <selection activeCell="A10" sqref="A10:B10"/>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62"/>
      <c r="B2" s="69" t="s">
        <v>0</v>
      </c>
      <c r="C2" s="69"/>
      <c r="D2" s="69"/>
      <c r="E2" s="69"/>
      <c r="F2" s="69"/>
      <c r="G2" s="69"/>
      <c r="H2" s="69"/>
      <c r="I2" s="69"/>
      <c r="J2" s="69"/>
      <c r="K2" s="69"/>
      <c r="L2" s="69"/>
      <c r="M2" s="69"/>
      <c r="N2" s="74" t="s">
        <v>37</v>
      </c>
      <c r="O2" s="74"/>
    </row>
    <row r="3" spans="1:15" ht="15.75" customHeight="1" x14ac:dyDescent="0.3">
      <c r="A3" s="62"/>
      <c r="B3" s="69" t="s">
        <v>1</v>
      </c>
      <c r="C3" s="69"/>
      <c r="D3" s="69"/>
      <c r="E3" s="69"/>
      <c r="F3" s="69"/>
      <c r="G3" s="69"/>
      <c r="H3" s="69"/>
      <c r="I3" s="69"/>
      <c r="J3" s="69"/>
      <c r="K3" s="69"/>
      <c r="L3" s="69"/>
      <c r="M3" s="69"/>
      <c r="N3" s="74" t="s">
        <v>40</v>
      </c>
      <c r="O3" s="74"/>
    </row>
    <row r="4" spans="1:15" ht="16.5" customHeight="1" x14ac:dyDescent="0.3">
      <c r="A4" s="62"/>
      <c r="B4" s="69" t="s">
        <v>36</v>
      </c>
      <c r="C4" s="69"/>
      <c r="D4" s="69"/>
      <c r="E4" s="69"/>
      <c r="F4" s="69"/>
      <c r="G4" s="69"/>
      <c r="H4" s="69"/>
      <c r="I4" s="69"/>
      <c r="J4" s="69"/>
      <c r="K4" s="69"/>
      <c r="L4" s="69"/>
      <c r="M4" s="69"/>
      <c r="N4" s="74" t="s">
        <v>41</v>
      </c>
      <c r="O4" s="74"/>
    </row>
    <row r="5" spans="1:15" ht="15" customHeight="1" x14ac:dyDescent="0.3">
      <c r="A5" s="62"/>
      <c r="B5" s="69"/>
      <c r="C5" s="69"/>
      <c r="D5" s="69"/>
      <c r="E5" s="69"/>
      <c r="F5" s="69"/>
      <c r="G5" s="69"/>
      <c r="H5" s="69"/>
      <c r="I5" s="69"/>
      <c r="J5" s="69"/>
      <c r="K5" s="69"/>
      <c r="L5" s="69"/>
      <c r="M5" s="69"/>
      <c r="N5" s="74" t="s">
        <v>38</v>
      </c>
      <c r="O5" s="74"/>
    </row>
    <row r="7" spans="1:15" x14ac:dyDescent="0.3">
      <c r="A7" s="11" t="s">
        <v>39</v>
      </c>
    </row>
    <row r="8" spans="1:15" x14ac:dyDescent="0.3">
      <c r="A8" s="11"/>
    </row>
    <row r="9" spans="1:15" x14ac:dyDescent="0.3">
      <c r="A9" s="12" t="s">
        <v>29</v>
      </c>
    </row>
    <row r="10" spans="1:15" ht="25.5" customHeight="1" x14ac:dyDescent="0.3">
      <c r="A10" s="43" t="s">
        <v>28</v>
      </c>
      <c r="B10" s="43"/>
      <c r="C10" s="13"/>
      <c r="E10" s="14" t="s">
        <v>21</v>
      </c>
      <c r="F10" s="48"/>
      <c r="G10" s="49"/>
      <c r="K10" s="15" t="s">
        <v>16</v>
      </c>
      <c r="L10" s="50"/>
      <c r="M10" s="51"/>
      <c r="N10" s="52"/>
    </row>
    <row r="11" spans="1:15" ht="15" thickBot="1" x14ac:dyDescent="0.35">
      <c r="A11" s="13"/>
      <c r="B11" s="13"/>
      <c r="C11" s="13"/>
      <c r="E11" s="16"/>
      <c r="F11" s="16"/>
      <c r="G11" s="16"/>
      <c r="K11" s="17"/>
      <c r="L11" s="18"/>
      <c r="M11" s="18"/>
      <c r="N11" s="18"/>
    </row>
    <row r="12" spans="1:15" ht="30.75" customHeight="1" thickBot="1" x14ac:dyDescent="0.35">
      <c r="A12" s="63" t="s">
        <v>26</v>
      </c>
      <c r="B12" s="64"/>
      <c r="C12" s="19"/>
      <c r="D12" s="45" t="s">
        <v>17</v>
      </c>
      <c r="E12" s="46"/>
      <c r="F12" s="46"/>
      <c r="G12" s="47"/>
      <c r="H12" s="7"/>
      <c r="I12" s="29"/>
      <c r="J12" s="29"/>
      <c r="K12" s="17"/>
    </row>
    <row r="13" spans="1:15" ht="15" thickBot="1" x14ac:dyDescent="0.35">
      <c r="A13" s="65"/>
      <c r="B13" s="66"/>
      <c r="C13" s="19"/>
      <c r="D13" s="20"/>
      <c r="E13" s="16"/>
      <c r="F13" s="16"/>
      <c r="G13" s="16"/>
      <c r="K13" s="17"/>
    </row>
    <row r="14" spans="1:15" ht="30" customHeight="1" thickBot="1" x14ac:dyDescent="0.35">
      <c r="A14" s="65"/>
      <c r="B14" s="66"/>
      <c r="C14" s="19"/>
      <c r="D14" s="45" t="s">
        <v>18</v>
      </c>
      <c r="E14" s="46"/>
      <c r="F14" s="46"/>
      <c r="G14" s="47"/>
      <c r="H14" s="7"/>
      <c r="I14" s="29"/>
      <c r="J14" s="29"/>
      <c r="K14" s="17"/>
    </row>
    <row r="15" spans="1:15" ht="18.75" customHeight="1" thickBot="1" x14ac:dyDescent="0.35">
      <c r="A15" s="65"/>
      <c r="B15" s="66"/>
      <c r="C15" s="19"/>
      <c r="E15" s="16"/>
      <c r="F15" s="16"/>
      <c r="G15" s="16"/>
      <c r="K15" s="17"/>
    </row>
    <row r="16" spans="1:15" ht="24" customHeight="1" thickBot="1" x14ac:dyDescent="0.35">
      <c r="A16" s="67"/>
      <c r="B16" s="68"/>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74.400000000000006" customHeight="1" x14ac:dyDescent="0.3">
      <c r="A20" s="31">
        <v>1</v>
      </c>
      <c r="B20" s="24" t="s">
        <v>49</v>
      </c>
      <c r="C20" s="32"/>
      <c r="D20" s="25">
        <v>1</v>
      </c>
      <c r="E20" s="33" t="s">
        <v>44</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80.400000000000006" customHeight="1" x14ac:dyDescent="0.3">
      <c r="A21" s="78">
        <v>2</v>
      </c>
      <c r="B21" s="77" t="s">
        <v>46</v>
      </c>
      <c r="C21" s="80"/>
      <c r="D21" s="75">
        <v>1</v>
      </c>
      <c r="E21" s="82" t="s">
        <v>44</v>
      </c>
      <c r="F21" s="84"/>
      <c r="G21" s="86">
        <v>0</v>
      </c>
      <c r="H21" s="88">
        <f>+ROUND(F22*G21,0)</f>
        <v>0</v>
      </c>
      <c r="I21" s="86">
        <v>0</v>
      </c>
      <c r="J21" s="88">
        <f>ROUND(F22*I21,0)</f>
        <v>0</v>
      </c>
      <c r="K21" s="88">
        <f>ROUND(F22+H21+J21,0)</f>
        <v>0</v>
      </c>
      <c r="L21" s="88">
        <f>ROUND(F22*D21,0)</f>
        <v>0</v>
      </c>
      <c r="M21" s="88">
        <f>ROUND(L21*G21,0)</f>
        <v>0</v>
      </c>
      <c r="N21" s="88">
        <f>ROUND(L21*I21,0)</f>
        <v>0</v>
      </c>
      <c r="O21" s="88">
        <f>ROUND(L21+N21+M21,0)</f>
        <v>0</v>
      </c>
    </row>
    <row r="22" spans="1:15" s="23" customFormat="1" ht="408.6" customHeight="1" x14ac:dyDescent="0.3">
      <c r="A22" s="79"/>
      <c r="B22" s="38"/>
      <c r="C22" s="81"/>
      <c r="D22" s="76"/>
      <c r="E22" s="83"/>
      <c r="F22" s="85"/>
      <c r="G22" s="87"/>
      <c r="H22" s="89"/>
      <c r="I22" s="87"/>
      <c r="J22" s="89"/>
      <c r="K22" s="89"/>
      <c r="L22" s="89"/>
      <c r="M22" s="89"/>
      <c r="N22" s="89"/>
      <c r="O22" s="89"/>
    </row>
    <row r="23" spans="1:15" s="23" customFormat="1" ht="137.4" customHeight="1" x14ac:dyDescent="0.3">
      <c r="A23" s="31">
        <v>3</v>
      </c>
      <c r="B23" s="24" t="s">
        <v>48</v>
      </c>
      <c r="C23" s="32"/>
      <c r="D23" s="25">
        <v>1</v>
      </c>
      <c r="E23" s="33" t="s">
        <v>44</v>
      </c>
      <c r="F23" s="34"/>
      <c r="G23" s="28">
        <v>0</v>
      </c>
      <c r="H23" s="1">
        <f t="shared" ref="H23:H25" si="6">+ROUND(F23*G23,0)</f>
        <v>0</v>
      </c>
      <c r="I23" s="28">
        <v>0</v>
      </c>
      <c r="J23" s="1">
        <f t="shared" ref="J22:J24" si="7">ROUND(F23*I23,0)</f>
        <v>0</v>
      </c>
      <c r="K23" s="1">
        <f t="shared" ref="K22:K24" si="8">ROUND(F23+H23+J23,0)</f>
        <v>0</v>
      </c>
      <c r="L23" s="1">
        <f t="shared" ref="L22:L24" si="9">ROUND(F23*D23,0)</f>
        <v>0</v>
      </c>
      <c r="M23" s="1">
        <f t="shared" ref="M22:M24" si="10">ROUND(L23*G23,0)</f>
        <v>0</v>
      </c>
      <c r="N23" s="1">
        <f t="shared" ref="N22:N24" si="11">ROUND(L23*I23,0)</f>
        <v>0</v>
      </c>
      <c r="O23" s="2">
        <f t="shared" ref="O22:O24" si="12">ROUND(L23+N23+M23,0)</f>
        <v>0</v>
      </c>
    </row>
    <row r="24" spans="1:15" s="23" customFormat="1" ht="78" customHeight="1" x14ac:dyDescent="0.3">
      <c r="A24" s="31">
        <v>4</v>
      </c>
      <c r="B24" s="24" t="s">
        <v>45</v>
      </c>
      <c r="C24" s="32"/>
      <c r="D24" s="25">
        <v>1</v>
      </c>
      <c r="E24" s="33" t="s">
        <v>44</v>
      </c>
      <c r="F24" s="34"/>
      <c r="G24" s="28">
        <v>0</v>
      </c>
      <c r="H24" s="1">
        <f t="shared" si="6"/>
        <v>0</v>
      </c>
      <c r="I24" s="28">
        <v>0</v>
      </c>
      <c r="J24" s="1">
        <f t="shared" si="7"/>
        <v>0</v>
      </c>
      <c r="K24" s="1">
        <f t="shared" si="8"/>
        <v>0</v>
      </c>
      <c r="L24" s="1">
        <f t="shared" si="9"/>
        <v>0</v>
      </c>
      <c r="M24" s="1">
        <f t="shared" si="10"/>
        <v>0</v>
      </c>
      <c r="N24" s="1">
        <f t="shared" si="11"/>
        <v>0</v>
      </c>
      <c r="O24" s="2">
        <f t="shared" si="12"/>
        <v>0</v>
      </c>
    </row>
    <row r="25" spans="1:15" s="23" customFormat="1" ht="74.400000000000006" customHeight="1" x14ac:dyDescent="0.3">
      <c r="A25" s="31">
        <v>5</v>
      </c>
      <c r="B25" s="24" t="s">
        <v>47</v>
      </c>
      <c r="C25" s="32"/>
      <c r="D25" s="25">
        <v>1</v>
      </c>
      <c r="E25" s="33" t="s">
        <v>44</v>
      </c>
      <c r="F25" s="34"/>
      <c r="G25" s="28">
        <v>0</v>
      </c>
      <c r="H25" s="1">
        <f t="shared" si="6"/>
        <v>0</v>
      </c>
      <c r="I25" s="28">
        <v>0</v>
      </c>
      <c r="J25" s="1">
        <f t="shared" ref="J25" si="13">ROUND(F25*I25,0)</f>
        <v>0</v>
      </c>
      <c r="K25" s="1">
        <f t="shared" ref="K25" si="14">ROUND(F25+H25+J25,0)</f>
        <v>0</v>
      </c>
      <c r="L25" s="1">
        <f t="shared" ref="L25" si="15">ROUND(F25*D25,0)</f>
        <v>0</v>
      </c>
      <c r="M25" s="1">
        <f t="shared" ref="M25" si="16">ROUND(L25*G25,0)</f>
        <v>0</v>
      </c>
      <c r="N25" s="1">
        <f t="shared" ref="N25" si="17">ROUND(L25*I25,0)</f>
        <v>0</v>
      </c>
      <c r="O25" s="2">
        <f t="shared" ref="O25" si="18">ROUND(L25+N25+M25,0)</f>
        <v>0</v>
      </c>
    </row>
    <row r="26" spans="1:15" s="23" customFormat="1" ht="42" customHeight="1" thickBot="1" x14ac:dyDescent="0.3">
      <c r="A26" s="19"/>
      <c r="B26" s="55"/>
      <c r="C26" s="55"/>
      <c r="D26" s="55"/>
      <c r="E26" s="55"/>
      <c r="F26" s="55"/>
      <c r="G26" s="55"/>
      <c r="H26" s="55"/>
      <c r="I26" s="55"/>
      <c r="J26" s="55"/>
      <c r="K26" s="55"/>
      <c r="L26" s="55"/>
      <c r="M26" s="56" t="s">
        <v>35</v>
      </c>
      <c r="N26" s="56"/>
      <c r="O26" s="30">
        <f>SUMIF(G:G,0%,L:L)</f>
        <v>0</v>
      </c>
    </row>
    <row r="27" spans="1:15" s="23" customFormat="1" ht="39" customHeight="1" thickBot="1" x14ac:dyDescent="0.3">
      <c r="A27" s="41" t="s">
        <v>24</v>
      </c>
      <c r="B27" s="42"/>
      <c r="C27" s="42"/>
      <c r="D27" s="42"/>
      <c r="E27" s="42"/>
      <c r="F27" s="42"/>
      <c r="G27" s="42"/>
      <c r="H27" s="42"/>
      <c r="I27" s="42"/>
      <c r="J27" s="42"/>
      <c r="K27" s="42"/>
      <c r="L27" s="42"/>
      <c r="M27" s="57" t="s">
        <v>10</v>
      </c>
      <c r="N27" s="57"/>
      <c r="O27" s="4">
        <f>SUMIF(G:G,5%,L:L)</f>
        <v>0</v>
      </c>
    </row>
    <row r="28" spans="1:15" s="23" customFormat="1" ht="30" customHeight="1" x14ac:dyDescent="0.25">
      <c r="A28" s="37" t="s">
        <v>42</v>
      </c>
      <c r="B28" s="38"/>
      <c r="C28" s="38"/>
      <c r="D28" s="38"/>
      <c r="E28" s="38"/>
      <c r="F28" s="38"/>
      <c r="G28" s="38"/>
      <c r="H28" s="38"/>
      <c r="I28" s="38"/>
      <c r="J28" s="38"/>
      <c r="K28" s="38"/>
      <c r="L28" s="39"/>
      <c r="M28" s="57" t="s">
        <v>11</v>
      </c>
      <c r="N28" s="57"/>
      <c r="O28" s="4">
        <f>SUMIF(G:G,19%,L:L)</f>
        <v>0</v>
      </c>
    </row>
    <row r="29" spans="1:15" s="23" customFormat="1" ht="30" customHeight="1" x14ac:dyDescent="0.25">
      <c r="A29" s="40"/>
      <c r="B29" s="40"/>
      <c r="C29" s="40"/>
      <c r="D29" s="40"/>
      <c r="E29" s="40"/>
      <c r="F29" s="40"/>
      <c r="G29" s="40"/>
      <c r="H29" s="40"/>
      <c r="I29" s="40"/>
      <c r="J29" s="40"/>
      <c r="K29" s="40"/>
      <c r="L29" s="40"/>
      <c r="M29" s="58" t="s">
        <v>7</v>
      </c>
      <c r="N29" s="59"/>
      <c r="O29" s="5">
        <f>SUM(O26:O28)</f>
        <v>0</v>
      </c>
    </row>
    <row r="30" spans="1:15" s="23" customFormat="1" ht="30" customHeight="1" x14ac:dyDescent="0.25">
      <c r="A30" s="40"/>
      <c r="B30" s="40"/>
      <c r="C30" s="40"/>
      <c r="D30" s="40"/>
      <c r="E30" s="40"/>
      <c r="F30" s="40"/>
      <c r="G30" s="40"/>
      <c r="H30" s="40"/>
      <c r="I30" s="40"/>
      <c r="J30" s="40"/>
      <c r="K30" s="40"/>
      <c r="L30" s="40"/>
      <c r="M30" s="60" t="s">
        <v>12</v>
      </c>
      <c r="N30" s="61"/>
      <c r="O30" s="6">
        <f>ROUND(O27*5%,0)</f>
        <v>0</v>
      </c>
    </row>
    <row r="31" spans="1:15" s="23" customFormat="1" ht="30" customHeight="1" x14ac:dyDescent="0.25">
      <c r="A31" s="40"/>
      <c r="B31" s="40"/>
      <c r="C31" s="40"/>
      <c r="D31" s="40"/>
      <c r="E31" s="40"/>
      <c r="F31" s="40"/>
      <c r="G31" s="40"/>
      <c r="H31" s="40"/>
      <c r="I31" s="40"/>
      <c r="J31" s="40"/>
      <c r="K31" s="40"/>
      <c r="L31" s="40"/>
      <c r="M31" s="60" t="s">
        <v>13</v>
      </c>
      <c r="N31" s="61"/>
      <c r="O31" s="4">
        <f>ROUND(O28*19%,0)</f>
        <v>0</v>
      </c>
    </row>
    <row r="32" spans="1:15" s="23" customFormat="1" ht="30" customHeight="1" x14ac:dyDescent="0.25">
      <c r="A32" s="40"/>
      <c r="B32" s="40"/>
      <c r="C32" s="40"/>
      <c r="D32" s="40"/>
      <c r="E32" s="40"/>
      <c r="F32" s="40"/>
      <c r="G32" s="40"/>
      <c r="H32" s="40"/>
      <c r="I32" s="40"/>
      <c r="J32" s="40"/>
      <c r="K32" s="40"/>
      <c r="L32" s="40"/>
      <c r="M32" s="58" t="s">
        <v>14</v>
      </c>
      <c r="N32" s="59"/>
      <c r="O32" s="5">
        <f>SUM(O30:O31)</f>
        <v>0</v>
      </c>
    </row>
    <row r="33" spans="1:15" s="23" customFormat="1" ht="30" customHeight="1" x14ac:dyDescent="0.25">
      <c r="A33" s="40"/>
      <c r="B33" s="40"/>
      <c r="C33" s="40"/>
      <c r="D33" s="40"/>
      <c r="E33" s="40"/>
      <c r="F33" s="40"/>
      <c r="G33" s="40"/>
      <c r="H33" s="40"/>
      <c r="I33" s="40"/>
      <c r="J33" s="40"/>
      <c r="K33" s="40"/>
      <c r="L33" s="40"/>
      <c r="M33" s="72" t="s">
        <v>33</v>
      </c>
      <c r="N33" s="73"/>
      <c r="O33" s="4">
        <f>SUMIF(I:I,8%,N:N)</f>
        <v>0</v>
      </c>
    </row>
    <row r="34" spans="1:15" s="23" customFormat="1" ht="37.5" customHeight="1" x14ac:dyDescent="0.25">
      <c r="A34" s="40"/>
      <c r="B34" s="40"/>
      <c r="C34" s="40"/>
      <c r="D34" s="40"/>
      <c r="E34" s="40"/>
      <c r="F34" s="40"/>
      <c r="G34" s="40"/>
      <c r="H34" s="40"/>
      <c r="I34" s="40"/>
      <c r="J34" s="40"/>
      <c r="K34" s="40"/>
      <c r="L34" s="40"/>
      <c r="M34" s="70" t="s">
        <v>32</v>
      </c>
      <c r="N34" s="71"/>
      <c r="O34" s="5">
        <f>SUM(O33)</f>
        <v>0</v>
      </c>
    </row>
    <row r="35" spans="1:15" s="23" customFormat="1" ht="44.25" customHeight="1" x14ac:dyDescent="0.25">
      <c r="A35" s="40"/>
      <c r="B35" s="40"/>
      <c r="C35" s="40"/>
      <c r="D35" s="40"/>
      <c r="E35" s="40"/>
      <c r="F35" s="40"/>
      <c r="G35" s="40"/>
      <c r="H35" s="40"/>
      <c r="I35" s="40"/>
      <c r="J35" s="40"/>
      <c r="K35" s="40"/>
      <c r="L35" s="40"/>
      <c r="M35" s="70" t="s">
        <v>15</v>
      </c>
      <c r="N35" s="71"/>
      <c r="O35" s="5">
        <f>+O29+O32+O34</f>
        <v>0</v>
      </c>
    </row>
    <row r="38" spans="1:15" x14ac:dyDescent="0.3">
      <c r="B38" s="36"/>
      <c r="C38" s="36"/>
    </row>
    <row r="39" spans="1:15" x14ac:dyDescent="0.3">
      <c r="B39" s="53"/>
      <c r="C39" s="53"/>
    </row>
    <row r="40" spans="1:15" ht="15" thickBot="1" x14ac:dyDescent="0.35">
      <c r="B40" s="54"/>
      <c r="C40" s="54"/>
    </row>
    <row r="41" spans="1:15" x14ac:dyDescent="0.3">
      <c r="B41" s="44" t="s">
        <v>20</v>
      </c>
      <c r="C41" s="44"/>
    </row>
    <row r="43" spans="1:15" x14ac:dyDescent="0.3">
      <c r="A43" s="26" t="s">
        <v>43</v>
      </c>
    </row>
    <row r="44" spans="1:15" x14ac:dyDescent="0.3">
      <c r="I44" s="35"/>
    </row>
  </sheetData>
  <sheetProtection algorithmName="SHA-512" hashValue="eT87sELOMY6/xVbre16x1QZ+j/yIzI/KKWW+1ZIz+11/TC2SC+aUjxbWaeD4YH2Z0G+IgniowdaVMWEofCPvMA==" saltValue="rCZsAGSoxJqhFldjObsy3Q==" spinCount="100000" sheet="1" scenarios="1" selectLockedCells="1"/>
  <mergeCells count="45">
    <mergeCell ref="K21:K22"/>
    <mergeCell ref="L21:L22"/>
    <mergeCell ref="M21:M22"/>
    <mergeCell ref="N21:N22"/>
    <mergeCell ref="O21:O22"/>
    <mergeCell ref="F21:F22"/>
    <mergeCell ref="G21:G22"/>
    <mergeCell ref="H21:H22"/>
    <mergeCell ref="I21:I22"/>
    <mergeCell ref="J21:J22"/>
    <mergeCell ref="B21:B22"/>
    <mergeCell ref="A21:A22"/>
    <mergeCell ref="C21:C22"/>
    <mergeCell ref="D21:D22"/>
    <mergeCell ref="E21:E22"/>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1 F23:F2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 G23:G25</xm:sqref>
        </x14:dataValidation>
        <x14:dataValidation type="list" allowBlank="1" showInputMessage="1" showErrorMessage="1">
          <x14:formula1>
            <xm:f>Hoja2!$F$7:$F$8</xm:f>
          </x14:formula1>
          <xm:sqref>I20:I21 I23:I25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77f2dd4-ab50-435b-ab4d-6167261064db"/>
    <ds:schemaRef ds:uri="8e2a4ddb-55b4-4487-b2cb-514bc0fbe09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2022-09-21T21:36:45Z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