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cprodriguezpulgarin\Documents\F-CD-078 FUMIGACION\PUBLICACION\"/>
    </mc:Choice>
  </mc:AlternateContent>
  <xr:revisionPtr revIDLastSave="0" documentId="13_ncr:1_{12A3E1E3-8CFD-4E52-864A-2AF9A7492222}" xr6:coauthVersionLast="47" xr6:coauthVersionMax="47" xr10:uidLastSave="{00000000-0000-0000-0000-000000000000}"/>
  <bookViews>
    <workbookView xWindow="-120" yWindow="-120" windowWidth="21840" windowHeight="13140" xr2:uid="{00000000-000D-0000-FFFF-FFFF00000000}"/>
  </bookViews>
  <sheets>
    <sheet name="Hoja1" sheetId="1" r:id="rId1"/>
    <sheet name="Hoja2" sheetId="2" r:id="rId2"/>
  </sheets>
  <definedNames>
    <definedName name="_xlnm.Print_Area" localSheetId="0">Hoja1!$A$1:$O$87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1" i="1" l="1"/>
  <c r="J21" i="1"/>
  <c r="L21" i="1"/>
  <c r="M21" i="1" s="1"/>
  <c r="H22" i="1"/>
  <c r="J22" i="1"/>
  <c r="L22" i="1"/>
  <c r="N22" i="1" s="1"/>
  <c r="H23" i="1"/>
  <c r="J23" i="1"/>
  <c r="L23" i="1"/>
  <c r="M23" i="1" s="1"/>
  <c r="H24" i="1"/>
  <c r="J24" i="1"/>
  <c r="L24" i="1"/>
  <c r="M24" i="1" s="1"/>
  <c r="N24" i="1"/>
  <c r="O24" i="1" s="1"/>
  <c r="H25" i="1"/>
  <c r="J25" i="1"/>
  <c r="L25" i="1"/>
  <c r="M25" i="1" s="1"/>
  <c r="H26" i="1"/>
  <c r="J26" i="1"/>
  <c r="L26" i="1"/>
  <c r="M26" i="1" s="1"/>
  <c r="H27" i="1"/>
  <c r="J27" i="1"/>
  <c r="L27" i="1"/>
  <c r="M27" i="1" s="1"/>
  <c r="H28" i="1"/>
  <c r="J28" i="1"/>
  <c r="L28" i="1"/>
  <c r="M28" i="1" s="1"/>
  <c r="H29" i="1"/>
  <c r="J29" i="1"/>
  <c r="L29" i="1"/>
  <c r="M29" i="1" s="1"/>
  <c r="H30" i="1"/>
  <c r="J30" i="1"/>
  <c r="L30" i="1"/>
  <c r="M30" i="1" s="1"/>
  <c r="H31" i="1"/>
  <c r="J31" i="1"/>
  <c r="L31" i="1"/>
  <c r="N31" i="1" s="1"/>
  <c r="M31" i="1"/>
  <c r="H32" i="1"/>
  <c r="J32" i="1"/>
  <c r="K32" i="1" s="1"/>
  <c r="L32" i="1"/>
  <c r="M32" i="1" s="1"/>
  <c r="H33" i="1"/>
  <c r="J33" i="1"/>
  <c r="L33" i="1"/>
  <c r="M33" i="1" s="1"/>
  <c r="H34" i="1"/>
  <c r="J34" i="1"/>
  <c r="L34" i="1"/>
  <c r="N34" i="1" s="1"/>
  <c r="H35" i="1"/>
  <c r="J35" i="1"/>
  <c r="L35" i="1"/>
  <c r="M35" i="1" s="1"/>
  <c r="N35" i="1"/>
  <c r="H36" i="1"/>
  <c r="J36" i="1"/>
  <c r="L36" i="1"/>
  <c r="M36" i="1" s="1"/>
  <c r="H37" i="1"/>
  <c r="J37" i="1"/>
  <c r="L37" i="1"/>
  <c r="M37" i="1" s="1"/>
  <c r="H38" i="1"/>
  <c r="J38" i="1"/>
  <c r="L38" i="1"/>
  <c r="M38" i="1" s="1"/>
  <c r="H39" i="1"/>
  <c r="J39" i="1"/>
  <c r="L39" i="1"/>
  <c r="M39" i="1" s="1"/>
  <c r="H40" i="1"/>
  <c r="J40" i="1"/>
  <c r="L40" i="1"/>
  <c r="M40" i="1" s="1"/>
  <c r="H41" i="1"/>
  <c r="J41" i="1"/>
  <c r="K41" i="1" s="1"/>
  <c r="L41" i="1"/>
  <c r="M41" i="1" s="1"/>
  <c r="H42" i="1"/>
  <c r="J42" i="1"/>
  <c r="L42" i="1"/>
  <c r="N42" i="1" s="1"/>
  <c r="M42" i="1"/>
  <c r="H43" i="1"/>
  <c r="J43" i="1"/>
  <c r="L43" i="1"/>
  <c r="N43" i="1" s="1"/>
  <c r="H44" i="1"/>
  <c r="K44" i="1" s="1"/>
  <c r="J44" i="1"/>
  <c r="L44" i="1"/>
  <c r="M44" i="1"/>
  <c r="N44" i="1"/>
  <c r="O44" i="1" s="1"/>
  <c r="H45" i="1"/>
  <c r="J45" i="1"/>
  <c r="L45" i="1"/>
  <c r="N45" i="1" s="1"/>
  <c r="M45" i="1"/>
  <c r="H46" i="1"/>
  <c r="J46" i="1"/>
  <c r="L46" i="1"/>
  <c r="N46" i="1" s="1"/>
  <c r="H47" i="1"/>
  <c r="J47" i="1"/>
  <c r="L47" i="1"/>
  <c r="M47" i="1" s="1"/>
  <c r="H48" i="1"/>
  <c r="J48" i="1"/>
  <c r="L48" i="1"/>
  <c r="N48" i="1" s="1"/>
  <c r="H49" i="1"/>
  <c r="J49" i="1"/>
  <c r="L49" i="1"/>
  <c r="M49" i="1" s="1"/>
  <c r="H50" i="1"/>
  <c r="J50" i="1"/>
  <c r="L50" i="1"/>
  <c r="M50" i="1" s="1"/>
  <c r="H51" i="1"/>
  <c r="J51" i="1"/>
  <c r="K51" i="1" s="1"/>
  <c r="L51" i="1"/>
  <c r="M51" i="1" s="1"/>
  <c r="H52" i="1"/>
  <c r="J52" i="1"/>
  <c r="L52" i="1"/>
  <c r="M52" i="1" s="1"/>
  <c r="H53" i="1"/>
  <c r="J53" i="1"/>
  <c r="L53" i="1"/>
  <c r="M53" i="1" s="1"/>
  <c r="H54" i="1"/>
  <c r="J54" i="1"/>
  <c r="L54" i="1"/>
  <c r="M54" i="1" s="1"/>
  <c r="H55" i="1"/>
  <c r="J55" i="1"/>
  <c r="L55" i="1"/>
  <c r="N55" i="1" s="1"/>
  <c r="H56" i="1"/>
  <c r="J56" i="1"/>
  <c r="L56" i="1"/>
  <c r="N56" i="1" s="1"/>
  <c r="M56" i="1"/>
  <c r="H57" i="1"/>
  <c r="J57" i="1"/>
  <c r="L57" i="1"/>
  <c r="N57" i="1" s="1"/>
  <c r="M57" i="1"/>
  <c r="H58" i="1"/>
  <c r="J58" i="1"/>
  <c r="L58" i="1"/>
  <c r="N58" i="1" s="1"/>
  <c r="H59" i="1"/>
  <c r="J59" i="1"/>
  <c r="L59" i="1"/>
  <c r="M59" i="1" s="1"/>
  <c r="H60" i="1"/>
  <c r="J60" i="1"/>
  <c r="L60" i="1"/>
  <c r="N60" i="1" s="1"/>
  <c r="M60" i="1"/>
  <c r="H61" i="1"/>
  <c r="J61" i="1"/>
  <c r="L61" i="1"/>
  <c r="M61" i="1" s="1"/>
  <c r="H62" i="1"/>
  <c r="K62" i="1" s="1"/>
  <c r="J62" i="1"/>
  <c r="L62" i="1"/>
  <c r="M62" i="1" s="1"/>
  <c r="H63" i="1"/>
  <c r="J63" i="1"/>
  <c r="L63" i="1"/>
  <c r="M63" i="1" s="1"/>
  <c r="H64" i="1"/>
  <c r="J64" i="1"/>
  <c r="L64" i="1"/>
  <c r="M64" i="1" s="1"/>
  <c r="H65" i="1"/>
  <c r="J65" i="1"/>
  <c r="L65" i="1"/>
  <c r="M65" i="1" s="1"/>
  <c r="H66" i="1"/>
  <c r="J66" i="1"/>
  <c r="L66" i="1"/>
  <c r="N66" i="1" s="1"/>
  <c r="H67" i="1"/>
  <c r="J67" i="1"/>
  <c r="L67" i="1"/>
  <c r="N67" i="1" s="1"/>
  <c r="M67" i="1"/>
  <c r="H68" i="1"/>
  <c r="J68" i="1"/>
  <c r="K68" i="1" s="1"/>
  <c r="L68" i="1"/>
  <c r="N68" i="1" s="1"/>
  <c r="H69" i="1"/>
  <c r="J69" i="1"/>
  <c r="K69" i="1"/>
  <c r="L69" i="1"/>
  <c r="N69" i="1" s="1"/>
  <c r="M69" i="1"/>
  <c r="L20" i="1"/>
  <c r="J20" i="1"/>
  <c r="H20" i="1"/>
  <c r="N54" i="1" l="1"/>
  <c r="N36" i="1"/>
  <c r="O36" i="1" s="1"/>
  <c r="N33" i="1"/>
  <c r="M43" i="1"/>
  <c r="O43" i="1" s="1"/>
  <c r="M66" i="1"/>
  <c r="O66" i="1" s="1"/>
  <c r="K63" i="1"/>
  <c r="K46" i="1"/>
  <c r="K53" i="1"/>
  <c r="N32" i="1"/>
  <c r="O32" i="1" s="1"/>
  <c r="M55" i="1"/>
  <c r="O55" i="1" s="1"/>
  <c r="M48" i="1"/>
  <c r="O56" i="1"/>
  <c r="M68" i="1"/>
  <c r="K56" i="1"/>
  <c r="O68" i="1"/>
  <c r="K39" i="1"/>
  <c r="K36" i="1"/>
  <c r="K33" i="1"/>
  <c r="K45" i="1"/>
  <c r="N30" i="1"/>
  <c r="O30" i="1" s="1"/>
  <c r="K67" i="1"/>
  <c r="N59" i="1"/>
  <c r="O59" i="1" s="1"/>
  <c r="N47" i="1"/>
  <c r="O47" i="1" s="1"/>
  <c r="K27" i="1"/>
  <c r="N23" i="1"/>
  <c r="O23" i="1" s="1"/>
  <c r="K59" i="1"/>
  <c r="K50" i="1"/>
  <c r="K47" i="1"/>
  <c r="K65" i="1"/>
  <c r="K34" i="1"/>
  <c r="K57" i="1"/>
  <c r="K48" i="1"/>
  <c r="K43" i="1"/>
  <c r="K28" i="1"/>
  <c r="O42" i="1"/>
  <c r="K24" i="1"/>
  <c r="K52" i="1"/>
  <c r="K29" i="1"/>
  <c r="K37" i="1"/>
  <c r="K60" i="1"/>
  <c r="O54" i="1"/>
  <c r="K40" i="1"/>
  <c r="K21" i="1"/>
  <c r="K31" i="1"/>
  <c r="K61" i="1"/>
  <c r="K23" i="1"/>
  <c r="K58" i="1"/>
  <c r="O69" i="1"/>
  <c r="K64" i="1"/>
  <c r="K49" i="1"/>
  <c r="K38" i="1"/>
  <c r="K35" i="1"/>
  <c r="K26" i="1"/>
  <c r="K55" i="1"/>
  <c r="K22" i="1"/>
  <c r="K25" i="1"/>
  <c r="O45" i="1"/>
  <c r="O67" i="1"/>
  <c r="K42" i="1"/>
  <c r="O60" i="1"/>
  <c r="K30" i="1"/>
  <c r="O57" i="1"/>
  <c r="O48" i="1"/>
  <c r="K66" i="1"/>
  <c r="O31" i="1"/>
  <c r="K54" i="1"/>
  <c r="O33" i="1"/>
  <c r="N63" i="1"/>
  <c r="O63" i="1" s="1"/>
  <c r="M58" i="1"/>
  <c r="O58" i="1" s="1"/>
  <c r="N51" i="1"/>
  <c r="O51" i="1" s="1"/>
  <c r="M46" i="1"/>
  <c r="O46" i="1" s="1"/>
  <c r="N39" i="1"/>
  <c r="O39" i="1" s="1"/>
  <c r="M34" i="1"/>
  <c r="O34" i="1" s="1"/>
  <c r="N27" i="1"/>
  <c r="O27" i="1" s="1"/>
  <c r="M22" i="1"/>
  <c r="O22" i="1" s="1"/>
  <c r="N61" i="1"/>
  <c r="O61" i="1" s="1"/>
  <c r="N49" i="1"/>
  <c r="O49" i="1" s="1"/>
  <c r="N37" i="1"/>
  <c r="O37" i="1" s="1"/>
  <c r="N25" i="1"/>
  <c r="O25" i="1" s="1"/>
  <c r="O35" i="1"/>
  <c r="N64" i="1"/>
  <c r="O64" i="1" s="1"/>
  <c r="N52" i="1"/>
  <c r="O52" i="1" s="1"/>
  <c r="N40" i="1"/>
  <c r="O40" i="1" s="1"/>
  <c r="N28" i="1"/>
  <c r="O28" i="1" s="1"/>
  <c r="N21" i="1"/>
  <c r="O21" i="1" s="1"/>
  <c r="N62" i="1"/>
  <c r="O62" i="1" s="1"/>
  <c r="N50" i="1"/>
  <c r="O50" i="1" s="1"/>
  <c r="N26" i="1"/>
  <c r="O26" i="1" s="1"/>
  <c r="N38" i="1"/>
  <c r="O38" i="1" s="1"/>
  <c r="N53" i="1"/>
  <c r="O53" i="1" s="1"/>
  <c r="N41" i="1"/>
  <c r="O41" i="1" s="1"/>
  <c r="N29" i="1"/>
  <c r="O29" i="1" s="1"/>
  <c r="N65" i="1"/>
  <c r="O65" i="1" s="1"/>
  <c r="N20" i="1"/>
  <c r="O77" i="1" s="1"/>
  <c r="M20" i="1"/>
  <c r="K20" i="1"/>
  <c r="O20" i="1" l="1"/>
  <c r="O71" i="1"/>
  <c r="O74" i="1" s="1"/>
  <c r="O70" i="1"/>
  <c r="O78" i="1" l="1"/>
  <c r="O72" i="1" l="1"/>
  <c r="O75" i="1" l="1"/>
  <c r="O76" i="1" s="1"/>
  <c r="O73" i="1"/>
  <c r="O7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<sst xmlns="http://schemas.openxmlformats.org/spreadsheetml/2006/main" count="145" uniqueCount="96">
  <si>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</si>
  <si>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</si>
  <si>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</si>
  <si>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</si>
  <si>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</si>
  <si>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</si>
  <si>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</si>
  <si>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</si>
  <si>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</si>
  <si>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</si>
  <si>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</si>
  <si>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</si>
  <si>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</si>
  <si>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</si>
  <si>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</si>
  <si>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</si>
  <si>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</si>
  <si>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</si>
  <si>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</si>
  <si>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</si>
  <si>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</si>
  <si>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</si>
  <si>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</si>
  <si>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</si>
  <si>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</si>
  <si>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</si>
  <si>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</si>
  <si>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</si>
  <si>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</si>
  <si>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</si>
  <si>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</si>
  <si>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</si>
  <si>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</si>
  <si>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</si>
  <si>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</si>
  <si>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</si>
  <si>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</si>
  <si>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</si>
  <si>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</si>
  <si>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</si>
  <si>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</si>
  <si>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r>
      <rPr>
        <b/>
        <sz val="10"/>
        <color theme="1"/>
        <rFont val="Arial"/>
        <family val="2"/>
      </rPr>
      <t>NOTA 1:</t>
    </r>
    <r>
      <rPr>
        <sz val="10"/>
        <color theme="1"/>
        <rFont val="Arial"/>
        <family val="2"/>
      </rPr>
      <t xml:space="preserve"> Señor cotizante tenga en cuenta que es su obligación conocer y aplicar el tipo de tributo de acuerdo con el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 al</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 xml:space="preserve">NOTA 6: </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a 30 días.
</t>
    </r>
    <r>
      <rPr>
        <b/>
        <sz val="10"/>
        <color theme="1"/>
        <rFont val="Arial"/>
        <family val="2"/>
      </rPr>
      <t>NOTA 8:</t>
    </r>
    <r>
      <rPr>
        <sz val="10"/>
        <color theme="1"/>
        <rFont val="Arial"/>
        <family val="2"/>
      </rPr>
      <t xml:space="preserve"> Recuerde que la forma de pago está sujeta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solicitud de cotización y/o sus anexos.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t>
    </r>
    <r>
      <rPr>
        <b/>
        <sz val="10"/>
        <color theme="1"/>
        <rFont val="Arial"/>
        <family val="2"/>
      </rPr>
      <t xml:space="preserve"> (ABSr132)</t>
    </r>
    <r>
      <rPr>
        <sz val="10"/>
        <color theme="1"/>
        <rFont val="Arial"/>
        <family val="2"/>
      </rPr>
      <t xml:space="preserve"> Formato publicado por la entidad, será causal de </t>
    </r>
    <r>
      <rPr>
        <b/>
        <sz val="10"/>
        <color theme="1"/>
        <rFont val="Arial"/>
        <family val="2"/>
      </rPr>
      <t>INCUMPLIMIENTO.
NOTA 11</t>
    </r>
    <r>
      <rPr>
        <sz val="10"/>
        <color theme="1"/>
        <rFont val="Arial"/>
        <family val="2"/>
      </rPr>
      <t xml:space="preserve">: 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
</t>
    </r>
    <r>
      <rPr>
        <b/>
        <sz val="10"/>
        <color theme="1"/>
        <rFont val="Arial"/>
        <family val="2"/>
      </rPr>
      <t>NOTA 12</t>
    </r>
    <r>
      <rPr>
        <sz val="10"/>
        <color theme="1"/>
        <rFont val="Arial"/>
        <family val="2"/>
      </rPr>
      <t xml:space="preserve">: 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
</t>
    </r>
    <r>
      <rPr>
        <b/>
        <sz val="10"/>
        <color theme="1"/>
        <rFont val="Arial"/>
        <family val="2"/>
      </rPr>
      <t xml:space="preserve">NOTA 13: </t>
    </r>
    <r>
      <rPr>
        <sz val="10"/>
        <color theme="1"/>
        <rFont val="Arial"/>
        <family val="2"/>
      </rPr>
      <t>Señor cotizante recuerde revisar los términos de la solicitud de cotización y/o sus anexos en su totalidad y tener en cuenta todas las condiciones establecidas para la presentación de la oferta.</t>
    </r>
  </si>
  <si>
    <t>VIGENCIA: 2022-07-27</t>
  </si>
  <si>
    <t>32.1-41</t>
  </si>
  <si>
    <t>Servicio fumigación contra insectos rastreros y voladores por método de aspersión en las áreas internas de las instalaciones. Incluye insumos. Extensión Zipaquirá, 1178 metros cuadrados. Se realizaran dos fumigaciones en el contrato de acuerdo a solicitud del supervisor   </t>
  </si>
  <si>
    <t>Aplicación localizada de Gel Insecticida y cucarachicida. Extensión Zipaquirá. Se realizaran dos fumigaciones en el contrato de acuerdo a solicitud del supervisor   </t>
  </si>
  <si>
    <t>Suministro e Instalación de cajas cebaderas. Extensión Zipaquirá. Se realizaran dos fumigaciones en el contrato de acuerdo a solicitud del supervisor.</t>
  </si>
  <si>
    <t>Desinfección y desodorización en baños. Extensión Zipaquirá. Se realizaran dos fumigaciones en el contrato de acuerdo a solicitud del supervisor.</t>
  </si>
  <si>
    <t>Desinfección Ambiental Extensión Zipaquirá. Se realizaran dos fumigaciones en el contrato de acuerdo a solicitud del supervisor.</t>
  </si>
  <si>
    <t>Servicio fumigación contra insectos rastreros y voladores por método de aspersión en las áreas internas de las instalaciones. Incluye insumos. Extensión Chía 8214 metros cuadrados. Se realizaran dos fumigaciones en el contrato de acuerdo a solicitud del supervisor.</t>
  </si>
  <si>
    <t>Aplicación localizada de Gel Insecticida y cucarachicida. Extensión Chía. Se realizaran dos fumigaciones en el contrato de acuerdo a solicitud del supervisor.</t>
  </si>
  <si>
    <t>Suministro e Instalación de cajas cebaderas. Extensión Chía. Se realizaran dos fumigaciones en el contrato de acuerdo a solicitud del supervisor.</t>
  </si>
  <si>
    <t>Desinfección Ambiental Extensión Chía. Se realizaran dos fumigaciones en el contrato de acuerdo a solicitud del supervisor.</t>
  </si>
  <si>
    <t>Servicio fumigación contra insectos rastreros y voladores por método de aspersión en las áreas internas de las instalaciones. Incluye Insumos. Seccional Girardot, 15413 metros cuadrados. Se realizaran dos fumigaciones en el contrato de acuerdo a solicitud del supervisor.</t>
  </si>
  <si>
    <t>Aplicación localizada de Gel Insecticida y cucarachicida. Seccional Girardot. Se realizaran dos fumigaciones en el contrato de acuerdo a solicitud del supervisor.</t>
  </si>
  <si>
    <t>Desinfección y desodorización en baños. Seccional Girardot. Se realizaran dos fumigaciones en el contrato de acuerdo a solicitud del supervisor.</t>
  </si>
  <si>
    <t>Suministro e Instalación de cajas cebaderas. Seccional Girardot. Se realizaran dos fumigaciones en el contrato de acuerdo a solicitud del supervisor.</t>
  </si>
  <si>
    <t>Desinfección Ambiental Extensión Girardot. Se realizaran dos fumigaciones en el contrato de acuerdo a solicitud del supervisor.</t>
  </si>
  <si>
    <t>Servicio fumigación contra insectos rastreros y voladores por método de aspersión en las áreas internas de las instalaciones. Incluye insumos. Seccional Ubaté y Granja El Tíbar 3221 metros cuadrados. Se realizaran dos fumigaciones en el contrato de acuerdo a solicitud del supervisor.</t>
  </si>
  <si>
    <t>Aplicación localizada de Gel Insecticida y cucarachicida. Seccional Ubaté y Granja El Tíbar.  Se realizaran dos fumigaciones en el contrato de acuerdo a solicitud del supervisor.</t>
  </si>
  <si>
    <t>Desinfección y desodorización en baños. Seccional Ubaté y Granja El Tíbar. Se realizaran dos fumigaciones en el contrato de acuerdo a solicitud del supervisor.</t>
  </si>
  <si>
    <t>Suministro e Instalación de cajas cebaderas. Seccional Ubaté y Granja El Tíbar. Se realizaran dos fumigaciones en el contrato de acuerdo a solicitud del supervisor.</t>
  </si>
  <si>
    <t>Desinfección Ambiental Seccional Ubaté y Granja el Tíbar. Se realizaran dos fumigaciones en el contrato de acuerdo a solicitud del supervisor.</t>
  </si>
  <si>
    <t>Servicio fumigación contra insectos rastreros y voladores por método de aspersión en las áreas internas de las instalaciones. Incluye insumos. Extensión Soacha 8863 metros cuadrados.Se realizaran dos fumigaciones en el contrato de acuerdo a solicitud del supervisor.</t>
  </si>
  <si>
    <t>Aplicación localizada de Gel Insecticida y cucarachicida. Extensión Soacha. Se realizaran dos fumigaciones en el contrato de acuerdo a solicitud del supervisor.</t>
  </si>
  <si>
    <t>Desinfección y desodorización en baños. Extensión Soacha. Se realizaran dos fumigaciones en el contrato de acuerdo a solicitud del supervisor.</t>
  </si>
  <si>
    <t>Suministro e Instalación de cajas cebaderas. Extensión Soacha. Se realizaran dos fumigaciones en el contrato de acuerdo a solicitud del supervisor.</t>
  </si>
  <si>
    <t>Desinfección Ambiental Extensión Soacha. Se realizaran dos fumigaciones en el contrato de acuerdo a solicitud del supervisor.</t>
  </si>
  <si>
    <t>Servicio fumigación contra insectos rastreros y voladores por método de aspersión en las áreas internas de las instalaciones. Incluye insumos. Extensión Facatativá y Unidad Agroambiental el Vergel, 21891 metros cuadrados. Se realizaran dos fumigaciones en el contrato de acuerdo a solicitud del supervisor.</t>
  </si>
  <si>
    <t>Aplicación localizada de Gel Insecticida y cucarachicida. Extensión Facatativá y Unidad Agroambiental el Vergel. Se realizaran dos fumigaciones en el contrato de acuerdo a solicitud del supervisor.</t>
  </si>
  <si>
    <t>Desinfección y desodorización en baños. Extensión Facatativá y Unidad Agroambiental el Vergel. Se realizaran dos fumigaciones en el contrato de acuerdo a solicitud del supervisor.</t>
  </si>
  <si>
    <t>Suministro e Instalación de cajas cebaderas. Extensión Facatativá y Unidad Agroambiental el Vergel. Se realizaran dos fumigaciones en el contrato de acuerdo a solicitud del supervisor.</t>
  </si>
  <si>
    <t>Desinfección Ambiental Extensión Facatativá y Unidad Agroambiental el Vergel. Se realizaran dos fumigaciones en el contrato de acuerdo a solicitud del supervisor.</t>
  </si>
  <si>
    <t>Servicio fumigación contra insectos rastreros y voladores por método de aspersión en las áreas internas de las instalaciones. Incluye insumos. Sede Fusagasugá, 22936 metros cuadrados. Se realizaran dos fumigaciones en el contrato de acuerdo a solicitud del supervisor.</t>
  </si>
  <si>
    <t>Aplicación localizada de Gel Insecticida y cucarachicida. Sede Fusagasugá. Se realizaran dos fumigaciones en el contrato de acuerdo a solicitud del supervisor.</t>
  </si>
  <si>
    <t>Desinfección y desodorización en baños. Sede Fusagasugá. Se realizaran dos fumigaciones en el contrato de acuerdo a solicitud del supervisor.</t>
  </si>
  <si>
    <t>Suministro e Instalación de cajas cebaderas. Sede Fusagasugá. Se realizaran dos fumigaciones en el contrato de acuerdo a solicitud del supervisor.</t>
  </si>
  <si>
    <t>Desinfección Ambiental Sede Fusagasugá. Se realizaran dos fumigaciones en el contrato de acuerdo a solicitud del supervisor.</t>
  </si>
  <si>
    <t>Servicio fumigación contra insectos rastreros y voladores por método de aspersión en las áreas internas de las instalaciones. Incluye insumos. Unidad Agroambiental la Esperanza Sede Fusagasugá 10.500 metros cuadrados. Se realizaran dos fumigaciones en el contrato de acuerdo a solicitud del supervisor.</t>
  </si>
  <si>
    <t>Aplicación localizada de Gel Insecticida y cucarachicida. Granja La Esperanza Sede Fusagasugá. Se realizaran dos fumigaciones en el contrato de acuerdo a solicitud del supervisor.</t>
  </si>
  <si>
    <t>Desinfección y desodorización en baños. Granja La Esperanza Sede Fusagasugá. Se realizaran dos fumigaciones en el contrato de acuerdo a solicitud del supervisor.</t>
  </si>
  <si>
    <t>Suministro e Instalación de cajas cebaderas. Granja La Esperanza Sede Fusagasugá. Se realizaran dos fumigaciones en el contrato de acuerdo a solicitud del supervisor.</t>
  </si>
  <si>
    <t>Desinfección Ambiental Unidad Agroambiental la Esperanza Sede Fusagasugá.  Se realizaran dos fumigaciones en el contrato de acuerdo a solicitud del supervisor.</t>
  </si>
  <si>
    <t>Servicio fumigación contra insectos rastreros y voladores por método de aspersión en las áreas internas de las instalaciones. Incluye insumos. Centro Académico Deportivo (CAD) sede Fusagasugá 11447 metros cuadrados. Se realizaran dos fumigaciones en el contrato de acuerdo a solicitud del supervisor.</t>
  </si>
  <si>
    <t>Aplicación localizada de Gel Insecticida y cucarachicida. Centro Académico Deportivo (CAD) sede Fusagasugá. Se realizaran dos fumigaciones en el contrato de acuerdo a solicitud del supervisor.</t>
  </si>
  <si>
    <t>Desinfección y desodorización en baños. Centro Académico Deportivo (CAD) sede Fusagasugá. Se realizaran dos fumigaciones en el contrato de acuerdo a solicitud del supervisor.</t>
  </si>
  <si>
    <t>Suministro e Instalación de cajas cebaderas. Centro Académico Deportivo (CAD) sede Fusagasugá. Se realizaran dos fumigaciones en el contrato de acuerdo a solicitud del supervisor.</t>
  </si>
  <si>
    <t>Desinfección Ambiental Centro Académico Deportivo (CAD). Se realizaran dos fumigaciones en el contrato de acuerdo a solicitud del supervisor.</t>
  </si>
  <si>
    <t>Servicio fumigación contra insectos rastreros y voladores por método de aspersión en las áreas internas de las instalaciones. Incluye insumos. Oficina de Proyectos Especiales y Relaciones Interinstitucionales-Bogotá, 690 metros cuadrados. Se realizaran dos fumigaciones en el contrato de acuerdo a solicitud del supervisor.</t>
  </si>
  <si>
    <t>Aplicación localizada de Gel Insecticida y cucarachicida. Oficina de Proyectos Especiales y Relaciones Interinstitucionales-Bogotá. Se realizaran dos fumigaciones en el contrato de acuerdo a solicitud del supervisor.</t>
  </si>
  <si>
    <t>Desinfección y desodorización en baños. Oficina de Proyectos Especiales y Relaciones Interinstitucionales Bogotá. Se realizaran dos fumigaciones en el contrato de acuerdo a solicitud del supervisor.</t>
  </si>
  <si>
    <t>Suministro e Instalación de cajas cebaderas. Oficina de Proyectos Especiales y Relaciones Interinstitucionales Bogotá. Se realizaran dos fumigaciones en el contrato de acuerdo a solicitud del supervisor.</t>
  </si>
  <si>
    <t>Desinfección Ambiental Oficina de Proyectos Especiales y Relaciones Interinstitucionales Bogotá. Se realizaran dos fumigaciones en el contrato de acuerdo a solicitud del supervisor.</t>
  </si>
  <si>
    <t>Desinfección y desodorización en baños. Extensión Chía.</t>
  </si>
  <si>
    <t>METRO CUADRADO</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</si>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</sst>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4" applyNumberFormat="0" applyFill="0" applyAlignment="0" applyProtection="0"/>
    <xf numFmtId="0" fontId="15" fillId="0" borderId="15" applyNumberFormat="0" applyFill="0" applyAlignment="0" applyProtection="0"/>
    <xf numFmtId="0" fontId="16" fillId="0" borderId="16"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7" applyNumberFormat="0" applyAlignment="0" applyProtection="0"/>
    <xf numFmtId="0" fontId="21" fillId="8" borderId="18" applyNumberFormat="0" applyAlignment="0" applyProtection="0"/>
    <xf numFmtId="0" fontId="22" fillId="8" borderId="17" applyNumberFormat="0" applyAlignment="0" applyProtection="0"/>
    <xf numFmtId="0" fontId="23" fillId="0" borderId="19" applyNumberFormat="0" applyFill="0" applyAlignment="0" applyProtection="0"/>
    <xf numFmtId="0" fontId="24" fillId="9" borderId="20" applyNumberFormat="0" applyAlignment="0" applyProtection="0"/>
    <xf numFmtId="0" fontId="25" fillId="0" borderId="0" applyNumberFormat="0" applyFill="0" applyBorder="0" applyAlignment="0" applyProtection="0"/>
    <xf numFmtId="0" fontId="5" fillId="10" borderId="21" applyNumberFormat="0" applyFont="0" applyAlignment="0" applyProtection="0"/>
    <xf numFmtId="0" fontId="26" fillId="0" borderId="0" applyNumberFormat="0" applyFill="0" applyBorder="0" applyAlignment="0" applyProtection="0"/>
    <xf numFmtId="0" fontId="27" fillId="0" borderId="22"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93">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9" fontId="0" fillId="0" borderId="0" xfId="0" applyNumberFormat="1"/>
    <xf numFmtId="9" fontId="3" fillId="35" borderId="24" xfId="1" applyFont="1" applyFill="1" applyBorder="1" applyAlignment="1" applyProtection="1">
      <alignment horizontal="center" vertical="center"/>
      <protection locked="0"/>
    </xf>
    <xf numFmtId="0" fontId="3" fillId="2" borderId="28" xfId="0" applyFont="1" applyFill="1" applyBorder="1" applyProtection="1">
      <protection locked="0"/>
    </xf>
    <xf numFmtId="0" fontId="0" fillId="2" borderId="0" xfId="0" applyFill="1" applyBorder="1" applyAlignment="1" applyProtection="1">
      <alignment vertical="center"/>
      <protection locked="0"/>
    </xf>
    <xf numFmtId="0" fontId="0" fillId="2" borderId="0" xfId="0" applyFill="1" applyAlignment="1" applyProtection="1">
      <alignment vertical="center"/>
      <protection locked="0"/>
    </xf>
    <xf numFmtId="0" fontId="3" fillId="0" borderId="24" xfId="0" applyFont="1" applyFill="1" applyBorder="1" applyAlignment="1" applyProtection="1">
      <alignment horizontal="center" vertical="center"/>
      <protection locked="0"/>
    </xf>
    <xf numFmtId="0" fontId="8" fillId="35" borderId="24" xfId="0" applyFont="1" applyFill="1" applyBorder="1" applyAlignment="1" applyProtection="1">
      <alignment horizontal="center" vertical="center" wrapText="1"/>
      <protection locked="0"/>
    </xf>
    <xf numFmtId="43" fontId="12" fillId="35" borderId="1" xfId="3" applyFont="1" applyFill="1" applyBorder="1" applyAlignment="1" applyProtection="1">
      <alignment horizontal="center" vertical="center" wrapText="1"/>
      <protection locked="0"/>
    </xf>
    <xf numFmtId="43" fontId="3" fillId="0" borderId="24" xfId="3" applyFont="1" applyFill="1" applyBorder="1" applyAlignment="1" applyProtection="1">
      <alignment horizontal="center" vertical="center"/>
      <protection locked="0"/>
    </xf>
    <xf numFmtId="43" fontId="3" fillId="0" borderId="27" xfId="3"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locked="0"/>
    </xf>
    <xf numFmtId="43" fontId="3" fillId="0" borderId="1" xfId="4" applyFont="1" applyBorder="1" applyProtection="1">
      <protection locked="0"/>
    </xf>
    <xf numFmtId="43" fontId="6" fillId="0" borderId="1" xfId="4" applyFont="1" applyBorder="1" applyProtection="1">
      <protection locked="0"/>
    </xf>
    <xf numFmtId="43" fontId="3" fillId="0" borderId="1" xfId="4" applyFont="1" applyFill="1" applyBorder="1" applyProtection="1">
      <protection locked="0"/>
    </xf>
    <xf numFmtId="0" fontId="3" fillId="0" borderId="0" xfId="0" applyFont="1" applyAlignment="1" applyProtection="1">
      <alignment vertical="center"/>
      <protection locked="0"/>
    </xf>
    <xf numFmtId="0" fontId="0" fillId="2" borderId="0" xfId="0" applyFill="1" applyBorder="1" applyProtection="1"/>
    <xf numFmtId="0" fontId="0" fillId="2" borderId="0" xfId="0" applyFill="1" applyProtection="1"/>
    <xf numFmtId="0" fontId="0" fillId="2" borderId="0" xfId="0" applyFill="1" applyBorder="1" applyAlignment="1" applyProtection="1">
      <alignment vertical="center"/>
    </xf>
    <xf numFmtId="0" fontId="0" fillId="2" borderId="0" xfId="0" applyFill="1" applyAlignment="1" applyProtection="1">
      <alignment vertical="center"/>
    </xf>
    <xf numFmtId="0" fontId="1" fillId="2" borderId="30" xfId="0" applyFont="1" applyFill="1" applyBorder="1" applyAlignment="1" applyProtection="1">
      <protection locked="0"/>
    </xf>
    <xf numFmtId="0" fontId="1" fillId="2" borderId="26" xfId="0" applyFont="1" applyFill="1" applyBorder="1" applyAlignment="1" applyProtection="1">
      <protection locked="0"/>
    </xf>
    <xf numFmtId="0" fontId="1" fillId="2" borderId="27" xfId="0" applyFont="1" applyFill="1" applyBorder="1" applyProtection="1">
      <protection locked="0"/>
    </xf>
    <xf numFmtId="0" fontId="1" fillId="2" borderId="29" xfId="0" applyFont="1" applyFill="1" applyBorder="1" applyProtection="1">
      <protection locked="0"/>
    </xf>
    <xf numFmtId="0" fontId="0" fillId="2" borderId="29" xfId="0" applyFill="1" applyBorder="1" applyProtection="1">
      <protection locked="0"/>
    </xf>
    <xf numFmtId="0" fontId="0" fillId="2" borderId="25" xfId="0" applyFill="1" applyBorder="1" applyProtection="1">
      <protection locked="0"/>
    </xf>
    <xf numFmtId="0" fontId="1" fillId="2" borderId="0" xfId="0" applyFont="1" applyFill="1" applyBorder="1" applyProtection="1">
      <protection locked="0"/>
    </xf>
    <xf numFmtId="0" fontId="0" fillId="2" borderId="0" xfId="0" applyFill="1" applyBorder="1" applyProtection="1">
      <protection locked="0"/>
    </xf>
    <xf numFmtId="0" fontId="0" fillId="2" borderId="31" xfId="0" applyFill="1" applyBorder="1" applyProtection="1">
      <protection locked="0"/>
    </xf>
    <xf numFmtId="0" fontId="6" fillId="2" borderId="28" xfId="0" applyFont="1" applyFill="1" applyBorder="1" applyProtection="1">
      <protection locked="0"/>
    </xf>
    <xf numFmtId="0" fontId="3" fillId="2" borderId="0" xfId="0" applyFont="1" applyFill="1" applyBorder="1" applyAlignment="1" applyProtection="1">
      <alignment horizontal="left"/>
      <protection locked="0"/>
    </xf>
    <xf numFmtId="0" fontId="9" fillId="2" borderId="1" xfId="0" applyFont="1" applyFill="1" applyBorder="1" applyAlignment="1" applyProtection="1">
      <alignment vertical="center"/>
      <protection locked="0"/>
    </xf>
    <xf numFmtId="0" fontId="9" fillId="2" borderId="3" xfId="0" applyFont="1" applyFill="1" applyBorder="1" applyAlignment="1" applyProtection="1">
      <alignment vertical="center"/>
      <protection locked="0"/>
    </xf>
    <xf numFmtId="0" fontId="3" fillId="2" borderId="28" xfId="0" applyFont="1" applyFill="1" applyBorder="1" applyAlignment="1" applyProtection="1">
      <alignment horizontal="left"/>
      <protection locked="0"/>
    </xf>
    <xf numFmtId="0" fontId="6" fillId="2" borderId="0" xfId="0" applyFont="1" applyFill="1" applyBorder="1" applyAlignment="1" applyProtection="1">
      <alignment horizontal="left"/>
      <protection locked="0"/>
    </xf>
    <xf numFmtId="0" fontId="9" fillId="2" borderId="0" xfId="0" applyFont="1" applyFill="1" applyBorder="1" applyAlignment="1" applyProtection="1">
      <alignment horizontal="left"/>
      <protection locked="0"/>
    </xf>
    <xf numFmtId="0" fontId="1" fillId="2" borderId="0" xfId="0" applyFont="1" applyFill="1" applyBorder="1" applyAlignment="1" applyProtection="1">
      <alignment horizontal="left"/>
      <protection locked="0"/>
    </xf>
    <xf numFmtId="0" fontId="3" fillId="2" borderId="0"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protection locked="0"/>
    </xf>
    <xf numFmtId="0" fontId="1" fillId="2" borderId="23" xfId="0" applyFont="1" applyFill="1" applyBorder="1" applyProtection="1">
      <protection locked="0"/>
    </xf>
    <xf numFmtId="0" fontId="1" fillId="2" borderId="30" xfId="0" applyFont="1" applyFill="1" applyBorder="1" applyProtection="1">
      <protection locked="0"/>
    </xf>
    <xf numFmtId="0" fontId="0" fillId="2" borderId="30" xfId="0" applyFill="1" applyBorder="1" applyProtection="1">
      <protection locked="0"/>
    </xf>
    <xf numFmtId="0" fontId="0" fillId="2" borderId="26" xfId="0" applyFill="1" applyBorder="1" applyProtection="1">
      <protection locked="0"/>
    </xf>
    <xf numFmtId="0" fontId="8" fillId="3" borderId="2" xfId="0" applyFont="1" applyFill="1" applyBorder="1" applyAlignment="1" applyProtection="1">
      <alignment horizontal="center" vertical="center" wrapText="1"/>
      <protection locked="0"/>
    </xf>
    <xf numFmtId="43" fontId="8" fillId="3" borderId="2" xfId="3" applyFont="1" applyFill="1" applyBorder="1" applyAlignment="1" applyProtection="1">
      <alignment horizontal="center" vertical="center" wrapText="1"/>
      <protection locked="0"/>
    </xf>
    <xf numFmtId="43" fontId="8" fillId="3" borderId="23" xfId="3" applyFont="1" applyFill="1" applyBorder="1" applyAlignment="1" applyProtection="1">
      <alignment horizontal="center" vertical="center" wrapText="1"/>
      <protection locked="0"/>
    </xf>
    <xf numFmtId="0" fontId="1" fillId="2" borderId="0" xfId="0" applyFont="1" applyFill="1" applyProtection="1">
      <protection locked="0"/>
    </xf>
    <xf numFmtId="0" fontId="0" fillId="2" borderId="0" xfId="0" applyFill="1" applyProtection="1">
      <protection locked="0"/>
    </xf>
    <xf numFmtId="0" fontId="0" fillId="2" borderId="1" xfId="0" applyFill="1" applyBorder="1" applyProtection="1">
      <protection locked="0"/>
    </xf>
    <xf numFmtId="0" fontId="1" fillId="0" borderId="34" xfId="0" applyFont="1" applyBorder="1" applyAlignment="1" applyProtection="1">
      <alignment wrapText="1"/>
      <protection locked="0"/>
    </xf>
    <xf numFmtId="0" fontId="1" fillId="0" borderId="34" xfId="0" applyFont="1" applyBorder="1" applyAlignment="1" applyProtection="1">
      <alignment horizontal="center" vertical="center" wrapText="1"/>
      <protection locked="0"/>
    </xf>
    <xf numFmtId="0" fontId="3" fillId="2" borderId="1" xfId="0" applyFont="1" applyFill="1" applyBorder="1" applyAlignment="1" applyProtection="1">
      <alignment horizontal="center" vertical="center"/>
      <protection locked="0"/>
    </xf>
    <xf numFmtId="43" fontId="3" fillId="0" borderId="3" xfId="3" applyFont="1" applyBorder="1" applyAlignment="1" applyProtection="1">
      <alignment horizontal="center" vertical="center" wrapText="1"/>
      <protection locked="0"/>
    </xf>
    <xf numFmtId="43" fontId="3" fillId="0" borderId="5" xfId="3" applyFont="1" applyBorder="1" applyAlignment="1" applyProtection="1">
      <alignment horizontal="center" vertical="center" wrapText="1"/>
      <protection locked="0"/>
    </xf>
    <xf numFmtId="43" fontId="6" fillId="0" borderId="3" xfId="3" applyFont="1" applyBorder="1" applyAlignment="1" applyProtection="1">
      <alignment horizontal="center" vertical="center" wrapText="1"/>
      <protection locked="0"/>
    </xf>
    <xf numFmtId="43" fontId="6" fillId="0" borderId="5" xfId="3"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2" fillId="0" borderId="1" xfId="0" applyFont="1" applyBorder="1" applyAlignment="1" applyProtection="1">
      <alignment vertical="top" wrapText="1"/>
      <protection locked="0"/>
    </xf>
    <xf numFmtId="0" fontId="2" fillId="0" borderId="24" xfId="0" applyFont="1" applyBorder="1" applyAlignment="1" applyProtection="1">
      <alignment vertical="top" wrapText="1"/>
      <protection locked="0"/>
    </xf>
    <xf numFmtId="0" fontId="8" fillId="3" borderId="3"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32"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28"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33"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protection locked="0"/>
    </xf>
    <xf numFmtId="0" fontId="9" fillId="2" borderId="12" xfId="0" applyFont="1" applyFill="1" applyBorder="1" applyAlignment="1" applyProtection="1">
      <alignment horizontal="center"/>
      <protection locked="0"/>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3" xfId="0" applyFont="1" applyFill="1" applyBorder="1" applyAlignment="1" applyProtection="1">
      <alignment horizontal="center"/>
      <protection locked="0"/>
    </xf>
    <xf numFmtId="43" fontId="3" fillId="0" borderId="1" xfId="3" applyFont="1" applyBorder="1" applyAlignment="1" applyProtection="1">
      <alignment horizontal="center" vertical="center" wrapText="1"/>
      <protection locked="0"/>
    </xf>
    <xf numFmtId="43" fontId="6" fillId="0" borderId="3" xfId="3" applyFont="1" applyBorder="1" applyAlignment="1" applyProtection="1">
      <alignment horizontal="center" vertical="center"/>
      <protection locked="0"/>
    </xf>
    <xf numFmtId="43" fontId="6" fillId="0" borderId="5" xfId="3" applyFont="1" applyBorder="1" applyAlignment="1" applyProtection="1">
      <alignment horizontal="center" vertical="center"/>
      <protection locked="0"/>
    </xf>
    <xf numFmtId="43" fontId="3" fillId="0" borderId="3" xfId="3" applyFont="1" applyBorder="1" applyAlignment="1" applyProtection="1">
      <alignment horizontal="center" vertical="center"/>
      <protection locked="0"/>
    </xf>
    <xf numFmtId="43" fontId="3" fillId="0" borderId="5" xfId="3" applyFont="1" applyBorder="1" applyAlignment="1" applyProtection="1">
      <alignment horizontal="center" vertical="center"/>
      <protection locked="0"/>
    </xf>
    <xf numFmtId="0" fontId="3" fillId="0" borderId="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6" fillId="2" borderId="9"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43" fontId="6" fillId="0" borderId="1" xfId="3" applyFont="1" applyBorder="1" applyAlignment="1" applyProtection="1">
      <alignment horizontal="center" vertical="center" wrapText="1"/>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135340</xdr:colOff>
      <xdr:row>1</xdr:row>
      <xdr:rowOff>38210</xdr:rowOff>
    </xdr:from>
    <xdr:to>
      <xdr:col>0</xdr:col>
      <xdr:colOff>529170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35340" y="228710"/>
          <a:ext cx="393830" cy="751261"/>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64"/>
  <sheetViews>
    <sheetView tabSelected="1" topLeftCell="A69" zoomScale="60" zoomScaleNormal="60" zoomScaleSheetLayoutView="70" zoomScalePageLayoutView="55" workbookViewId="0">
      <selection activeCell="B20" sqref="B20"/>
    </sheetView>
  </sheetViews>
  <sheetFormatPr baseColWidth="10" defaultColWidth="11.42578125" defaultRowHeight="15" x14ac:dyDescent="0.25"/>
  <cols>
    <col min="1" max="1" width="10.7109375" style="48" customWidth="1"/>
    <col min="2" max="2" width="56.28515625" style="48" customWidth="1"/>
    <col min="3" max="3" width="13.42578125" style="48" customWidth="1"/>
    <col min="4" max="4" width="13.28515625" style="48" customWidth="1"/>
    <col min="5" max="5" width="17" style="48" customWidth="1"/>
    <col min="6" max="6" width="13.5703125" style="48" customWidth="1"/>
    <col min="7" max="7" width="17.5703125" style="48" customWidth="1"/>
    <col min="8" max="8" width="15" style="48" customWidth="1"/>
    <col min="9" max="9" width="20.28515625" style="48" customWidth="1"/>
    <col min="10" max="10" width="15" style="48" customWidth="1"/>
    <col min="11" max="11" width="17.85546875" style="49" customWidth="1"/>
    <col min="12" max="13" width="16.7109375" style="49" customWidth="1"/>
    <col min="14" max="14" width="14.7109375" style="49" customWidth="1"/>
    <col min="15" max="15" width="18.7109375" style="50" customWidth="1"/>
    <col min="16" max="69" width="11.42578125" style="18"/>
    <col min="70" max="16384" width="11.42578125" style="19"/>
  </cols>
  <sheetData>
    <row r="1" spans="1:15" x14ac:dyDescent="0.25">
      <c r="A1" s="22"/>
      <c r="B1" s="22"/>
      <c r="C1" s="22"/>
      <c r="D1" s="22"/>
      <c r="E1" s="22"/>
      <c r="F1" s="22"/>
      <c r="G1" s="22"/>
      <c r="H1" s="22"/>
      <c r="I1" s="22"/>
      <c r="J1" s="22"/>
      <c r="K1" s="22"/>
      <c r="L1" s="22"/>
      <c r="M1" s="22"/>
      <c r="N1" s="22"/>
      <c r="O1" s="23"/>
    </row>
    <row r="2" spans="1:15" ht="15.75" customHeight="1" x14ac:dyDescent="0.25">
      <c r="A2" s="60"/>
      <c r="B2" s="71" t="s">
        <v>0</v>
      </c>
      <c r="C2" s="71"/>
      <c r="D2" s="71"/>
      <c r="E2" s="71"/>
      <c r="F2" s="71"/>
      <c r="G2" s="71"/>
      <c r="H2" s="71"/>
      <c r="I2" s="71"/>
      <c r="J2" s="71"/>
      <c r="K2" s="71"/>
      <c r="L2" s="71"/>
      <c r="M2" s="71"/>
      <c r="N2" s="58" t="s">
        <v>37</v>
      </c>
      <c r="O2" s="58"/>
    </row>
    <row r="3" spans="1:15" ht="15.75" customHeight="1" x14ac:dyDescent="0.25">
      <c r="A3" s="60"/>
      <c r="B3" s="71" t="s">
        <v>1</v>
      </c>
      <c r="C3" s="71"/>
      <c r="D3" s="71"/>
      <c r="E3" s="71"/>
      <c r="F3" s="71"/>
      <c r="G3" s="71"/>
      <c r="H3" s="71"/>
      <c r="I3" s="71"/>
      <c r="J3" s="71"/>
      <c r="K3" s="71"/>
      <c r="L3" s="71"/>
      <c r="M3" s="71"/>
      <c r="N3" s="58" t="s">
        <v>40</v>
      </c>
      <c r="O3" s="58"/>
    </row>
    <row r="4" spans="1:15" ht="16.5" customHeight="1" x14ac:dyDescent="0.25">
      <c r="A4" s="60"/>
      <c r="B4" s="71" t="s">
        <v>36</v>
      </c>
      <c r="C4" s="71"/>
      <c r="D4" s="71"/>
      <c r="E4" s="71"/>
      <c r="F4" s="71"/>
      <c r="G4" s="71"/>
      <c r="H4" s="71"/>
      <c r="I4" s="71"/>
      <c r="J4" s="71"/>
      <c r="K4" s="71"/>
      <c r="L4" s="71"/>
      <c r="M4" s="71"/>
      <c r="N4" s="58" t="s">
        <v>42</v>
      </c>
      <c r="O4" s="58"/>
    </row>
    <row r="5" spans="1:15" ht="15" customHeight="1" x14ac:dyDescent="0.25">
      <c r="A5" s="61"/>
      <c r="B5" s="72"/>
      <c r="C5" s="72"/>
      <c r="D5" s="72"/>
      <c r="E5" s="72"/>
      <c r="F5" s="72"/>
      <c r="G5" s="72"/>
      <c r="H5" s="72"/>
      <c r="I5" s="72"/>
      <c r="J5" s="72"/>
      <c r="K5" s="72"/>
      <c r="L5" s="72"/>
      <c r="M5" s="72"/>
      <c r="N5" s="59" t="s">
        <v>38</v>
      </c>
      <c r="O5" s="59"/>
    </row>
    <row r="6" spans="1:15" x14ac:dyDescent="0.25">
      <c r="A6" s="24"/>
      <c r="B6" s="25"/>
      <c r="C6" s="25"/>
      <c r="D6" s="25"/>
      <c r="E6" s="25"/>
      <c r="F6" s="25"/>
      <c r="G6" s="25"/>
      <c r="H6" s="25"/>
      <c r="I6" s="25"/>
      <c r="J6" s="25"/>
      <c r="K6" s="26"/>
      <c r="L6" s="26"/>
      <c r="M6" s="26"/>
      <c r="N6" s="26"/>
      <c r="O6" s="27"/>
    </row>
    <row r="7" spans="1:15" x14ac:dyDescent="0.25">
      <c r="A7" s="5" t="s">
        <v>39</v>
      </c>
      <c r="B7" s="28"/>
      <c r="C7" s="28"/>
      <c r="D7" s="28"/>
      <c r="E7" s="28"/>
      <c r="F7" s="28"/>
      <c r="G7" s="28"/>
      <c r="H7" s="28"/>
      <c r="I7" s="28"/>
      <c r="J7" s="28"/>
      <c r="K7" s="29"/>
      <c r="L7" s="29"/>
      <c r="M7" s="29"/>
      <c r="N7" s="29"/>
      <c r="O7" s="30"/>
    </row>
    <row r="8" spans="1:15" x14ac:dyDescent="0.25">
      <c r="A8" s="5"/>
      <c r="B8" s="28"/>
      <c r="C8" s="28"/>
      <c r="D8" s="28"/>
      <c r="E8" s="28"/>
      <c r="F8" s="28"/>
      <c r="G8" s="28"/>
      <c r="H8" s="28"/>
      <c r="I8" s="28"/>
      <c r="J8" s="28"/>
      <c r="K8" s="29"/>
      <c r="L8" s="29"/>
      <c r="M8" s="29"/>
      <c r="N8" s="29"/>
      <c r="O8" s="30"/>
    </row>
    <row r="9" spans="1:15" x14ac:dyDescent="0.25">
      <c r="A9" s="31" t="s">
        <v>29</v>
      </c>
      <c r="B9" s="28"/>
      <c r="C9" s="28"/>
      <c r="D9" s="28"/>
      <c r="E9" s="28"/>
      <c r="F9" s="28"/>
      <c r="G9" s="28"/>
      <c r="H9" s="28"/>
      <c r="I9" s="28"/>
      <c r="J9" s="28"/>
      <c r="K9" s="29"/>
      <c r="L9" s="29"/>
      <c r="M9" s="29"/>
      <c r="N9" s="29"/>
      <c r="O9" s="30"/>
    </row>
    <row r="10" spans="1:15" ht="25.5" customHeight="1" x14ac:dyDescent="0.25">
      <c r="A10" s="73" t="s">
        <v>28</v>
      </c>
      <c r="B10" s="73"/>
      <c r="C10" s="32"/>
      <c r="D10" s="28"/>
      <c r="E10" s="33" t="s">
        <v>21</v>
      </c>
      <c r="F10" s="75"/>
      <c r="G10" s="76"/>
      <c r="H10" s="28"/>
      <c r="I10" s="28"/>
      <c r="J10" s="28"/>
      <c r="K10" s="34" t="s">
        <v>16</v>
      </c>
      <c r="L10" s="77"/>
      <c r="M10" s="78"/>
      <c r="N10" s="79"/>
      <c r="O10" s="30"/>
    </row>
    <row r="11" spans="1:15" ht="15.75" thickBot="1" x14ac:dyDescent="0.3">
      <c r="A11" s="35"/>
      <c r="B11" s="32"/>
      <c r="C11" s="32"/>
      <c r="D11" s="28"/>
      <c r="E11" s="36"/>
      <c r="F11" s="36"/>
      <c r="G11" s="36"/>
      <c r="H11" s="28"/>
      <c r="I11" s="28"/>
      <c r="J11" s="28"/>
      <c r="K11" s="37"/>
      <c r="L11" s="38"/>
      <c r="M11" s="38"/>
      <c r="N11" s="38"/>
      <c r="O11" s="30"/>
    </row>
    <row r="12" spans="1:15" ht="30.75" customHeight="1" thickBot="1" x14ac:dyDescent="0.3">
      <c r="A12" s="65" t="s">
        <v>26</v>
      </c>
      <c r="B12" s="66"/>
      <c r="C12" s="39"/>
      <c r="D12" s="62" t="s">
        <v>17</v>
      </c>
      <c r="E12" s="63"/>
      <c r="F12" s="63"/>
      <c r="G12" s="64"/>
      <c r="H12" s="2"/>
      <c r="I12" s="40"/>
      <c r="J12" s="40"/>
      <c r="K12" s="37"/>
      <c r="L12" s="29"/>
      <c r="M12" s="29"/>
      <c r="N12" s="29"/>
      <c r="O12" s="30"/>
    </row>
    <row r="13" spans="1:15" ht="15.75" thickBot="1" x14ac:dyDescent="0.3">
      <c r="A13" s="67"/>
      <c r="B13" s="68"/>
      <c r="C13" s="39"/>
      <c r="D13" s="38"/>
      <c r="E13" s="36"/>
      <c r="F13" s="36"/>
      <c r="G13" s="36"/>
      <c r="H13" s="28"/>
      <c r="I13" s="28"/>
      <c r="J13" s="28"/>
      <c r="K13" s="37"/>
      <c r="L13" s="29"/>
      <c r="M13" s="29"/>
      <c r="N13" s="29"/>
      <c r="O13" s="30"/>
    </row>
    <row r="14" spans="1:15" ht="30" customHeight="1" thickBot="1" x14ac:dyDescent="0.3">
      <c r="A14" s="67"/>
      <c r="B14" s="68"/>
      <c r="C14" s="39"/>
      <c r="D14" s="62" t="s">
        <v>18</v>
      </c>
      <c r="E14" s="63"/>
      <c r="F14" s="63"/>
      <c r="G14" s="64"/>
      <c r="H14" s="2"/>
      <c r="I14" s="40"/>
      <c r="J14" s="40"/>
      <c r="K14" s="37"/>
      <c r="L14" s="29"/>
      <c r="M14" s="29"/>
      <c r="N14" s="29"/>
      <c r="O14" s="30"/>
    </row>
    <row r="15" spans="1:15" ht="18.75" customHeight="1" thickBot="1" x14ac:dyDescent="0.3">
      <c r="A15" s="67"/>
      <c r="B15" s="68"/>
      <c r="C15" s="39"/>
      <c r="D15" s="28"/>
      <c r="E15" s="36"/>
      <c r="F15" s="36"/>
      <c r="G15" s="36"/>
      <c r="H15" s="28"/>
      <c r="I15" s="28"/>
      <c r="J15" s="28"/>
      <c r="K15" s="37"/>
      <c r="L15" s="29"/>
      <c r="M15" s="29"/>
      <c r="N15" s="29"/>
      <c r="O15" s="30"/>
    </row>
    <row r="16" spans="1:15" ht="24" customHeight="1" thickBot="1" x14ac:dyDescent="0.3">
      <c r="A16" s="69"/>
      <c r="B16" s="70"/>
      <c r="C16" s="39"/>
      <c r="D16" s="62" t="s">
        <v>22</v>
      </c>
      <c r="E16" s="63"/>
      <c r="F16" s="63"/>
      <c r="G16" s="64"/>
      <c r="H16" s="2"/>
      <c r="I16" s="40"/>
      <c r="J16" s="40"/>
      <c r="K16" s="37"/>
      <c r="L16" s="38"/>
      <c r="M16" s="38"/>
      <c r="N16" s="38"/>
      <c r="O16" s="30"/>
    </row>
    <row r="17" spans="1:69" x14ac:dyDescent="0.25">
      <c r="A17" s="35"/>
      <c r="B17" s="32"/>
      <c r="C17" s="32"/>
      <c r="D17" s="28"/>
      <c r="E17" s="36"/>
      <c r="F17" s="36"/>
      <c r="G17" s="36"/>
      <c r="H17" s="28"/>
      <c r="I17" s="28"/>
      <c r="J17" s="28"/>
      <c r="K17" s="37"/>
      <c r="L17" s="38"/>
      <c r="M17" s="38"/>
      <c r="N17" s="38"/>
      <c r="O17" s="30"/>
    </row>
    <row r="18" spans="1:69" x14ac:dyDescent="0.25">
      <c r="A18" s="41"/>
      <c r="B18" s="42"/>
      <c r="C18" s="42"/>
      <c r="D18" s="42"/>
      <c r="E18" s="42"/>
      <c r="F18" s="42"/>
      <c r="G18" s="42"/>
      <c r="H18" s="42"/>
      <c r="I18" s="42"/>
      <c r="J18" s="42"/>
      <c r="K18" s="43"/>
      <c r="L18" s="43"/>
      <c r="M18" s="43"/>
      <c r="N18" s="43"/>
      <c r="O18" s="44"/>
    </row>
    <row r="19" spans="1:69" s="21" customFormat="1" ht="111.75" customHeight="1" x14ac:dyDescent="0.25">
      <c r="A19" s="45" t="s">
        <v>27</v>
      </c>
      <c r="B19" s="45" t="s">
        <v>2</v>
      </c>
      <c r="C19" s="45" t="s">
        <v>19</v>
      </c>
      <c r="D19" s="45" t="s">
        <v>3</v>
      </c>
      <c r="E19" s="45" t="s">
        <v>23</v>
      </c>
      <c r="F19" s="46" t="s">
        <v>4</v>
      </c>
      <c r="G19" s="46" t="s">
        <v>25</v>
      </c>
      <c r="H19" s="46" t="s">
        <v>5</v>
      </c>
      <c r="I19" s="46" t="s">
        <v>31</v>
      </c>
      <c r="J19" s="46" t="s">
        <v>34</v>
      </c>
      <c r="K19" s="46" t="s">
        <v>6</v>
      </c>
      <c r="L19" s="46" t="s">
        <v>7</v>
      </c>
      <c r="M19" s="46" t="s">
        <v>8</v>
      </c>
      <c r="N19" s="47" t="s">
        <v>30</v>
      </c>
      <c r="O19" s="46" t="s">
        <v>9</v>
      </c>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row>
    <row r="20" spans="1:69" s="7" customFormat="1" ht="71.25" x14ac:dyDescent="0.2">
      <c r="A20" s="8">
        <v>1</v>
      </c>
      <c r="B20" s="51" t="s">
        <v>44</v>
      </c>
      <c r="C20" s="9"/>
      <c r="D20" s="52">
        <v>2356</v>
      </c>
      <c r="E20" s="52" t="s">
        <v>94</v>
      </c>
      <c r="F20" s="10"/>
      <c r="G20" s="4">
        <v>0</v>
      </c>
      <c r="H20" s="11">
        <f>+ROUND(F20*G20,0)</f>
        <v>0</v>
      </c>
      <c r="I20" s="4">
        <v>0</v>
      </c>
      <c r="J20" s="11">
        <f>ROUND(F20*I20,0)</f>
        <v>0</v>
      </c>
      <c r="K20" s="11">
        <f>ROUND(F20+H20+J20,0)</f>
        <v>0</v>
      </c>
      <c r="L20" s="11">
        <f>ROUND(F20*D20,0)</f>
        <v>0</v>
      </c>
      <c r="M20" s="11">
        <f>ROUND(L20*G20,0)</f>
        <v>0</v>
      </c>
      <c r="N20" s="12">
        <f>ROUND(L20*I20,0)</f>
        <v>0</v>
      </c>
      <c r="O20" s="13">
        <f>ROUND(L20+N20+M20,0)</f>
        <v>0</v>
      </c>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row>
    <row r="21" spans="1:69" s="7" customFormat="1" ht="42.75" x14ac:dyDescent="0.2">
      <c r="A21" s="8">
        <v>2</v>
      </c>
      <c r="B21" s="51" t="s">
        <v>45</v>
      </c>
      <c r="C21" s="9"/>
      <c r="D21" s="52">
        <v>2</v>
      </c>
      <c r="E21" s="52" t="s">
        <v>95</v>
      </c>
      <c r="F21" s="10"/>
      <c r="G21" s="4">
        <v>0</v>
      </c>
      <c r="H21" s="11">
        <f t="shared" ref="H21:H69" si="0">+ROUND(F21*G21,0)</f>
        <v>0</v>
      </c>
      <c r="I21" s="4">
        <v>0</v>
      </c>
      <c r="J21" s="11">
        <f t="shared" ref="J21:J69" si="1">ROUND(F21*I21,0)</f>
        <v>0</v>
      </c>
      <c r="K21" s="11">
        <f t="shared" ref="K21:K69" si="2">ROUND(F21+H21+J21,0)</f>
        <v>0</v>
      </c>
      <c r="L21" s="11">
        <f t="shared" ref="L21:L69" si="3">ROUND(F21*D21,0)</f>
        <v>0</v>
      </c>
      <c r="M21" s="11">
        <f t="shared" ref="M21:M69" si="4">ROUND(L21*G21,0)</f>
        <v>0</v>
      </c>
      <c r="N21" s="12">
        <f t="shared" ref="N21:N69" si="5">ROUND(L21*I21,0)</f>
        <v>0</v>
      </c>
      <c r="O21" s="13">
        <f t="shared" ref="O21:O69" si="6">ROUND(L21+N21+M21,0)</f>
        <v>0</v>
      </c>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row>
    <row r="22" spans="1:69" s="7" customFormat="1" ht="42.75" x14ac:dyDescent="0.2">
      <c r="A22" s="8">
        <v>3</v>
      </c>
      <c r="B22" s="51" t="s">
        <v>46</v>
      </c>
      <c r="C22" s="9"/>
      <c r="D22" s="52">
        <v>12</v>
      </c>
      <c r="E22" s="52" t="s">
        <v>95</v>
      </c>
      <c r="F22" s="10"/>
      <c r="G22" s="4">
        <v>0</v>
      </c>
      <c r="H22" s="11">
        <f t="shared" si="0"/>
        <v>0</v>
      </c>
      <c r="I22" s="4">
        <v>0</v>
      </c>
      <c r="J22" s="11">
        <f t="shared" si="1"/>
        <v>0</v>
      </c>
      <c r="K22" s="11">
        <f t="shared" si="2"/>
        <v>0</v>
      </c>
      <c r="L22" s="11">
        <f t="shared" si="3"/>
        <v>0</v>
      </c>
      <c r="M22" s="11">
        <f t="shared" si="4"/>
        <v>0</v>
      </c>
      <c r="N22" s="12">
        <f t="shared" si="5"/>
        <v>0</v>
      </c>
      <c r="O22" s="13">
        <f t="shared" si="6"/>
        <v>0</v>
      </c>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row>
    <row r="23" spans="1:69" s="7" customFormat="1" ht="42.75" x14ac:dyDescent="0.2">
      <c r="A23" s="8">
        <v>4</v>
      </c>
      <c r="B23" s="51" t="s">
        <v>47</v>
      </c>
      <c r="C23" s="9"/>
      <c r="D23" s="52">
        <v>44</v>
      </c>
      <c r="E23" s="52" t="s">
        <v>94</v>
      </c>
      <c r="F23" s="10"/>
      <c r="G23" s="4">
        <v>0</v>
      </c>
      <c r="H23" s="11">
        <f t="shared" si="0"/>
        <v>0</v>
      </c>
      <c r="I23" s="4">
        <v>0</v>
      </c>
      <c r="J23" s="11">
        <f t="shared" si="1"/>
        <v>0</v>
      </c>
      <c r="K23" s="11">
        <f t="shared" si="2"/>
        <v>0</v>
      </c>
      <c r="L23" s="11">
        <f t="shared" si="3"/>
        <v>0</v>
      </c>
      <c r="M23" s="11">
        <f t="shared" si="4"/>
        <v>0</v>
      </c>
      <c r="N23" s="12">
        <f t="shared" si="5"/>
        <v>0</v>
      </c>
      <c r="O23" s="13">
        <f t="shared" si="6"/>
        <v>0</v>
      </c>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row>
    <row r="24" spans="1:69" s="7" customFormat="1" ht="42.75" x14ac:dyDescent="0.2">
      <c r="A24" s="8">
        <v>5</v>
      </c>
      <c r="B24" s="51" t="s">
        <v>48</v>
      </c>
      <c r="C24" s="9"/>
      <c r="D24" s="52">
        <v>2356</v>
      </c>
      <c r="E24" s="52" t="s">
        <v>94</v>
      </c>
      <c r="F24" s="10"/>
      <c r="G24" s="4">
        <v>0</v>
      </c>
      <c r="H24" s="11">
        <f t="shared" si="0"/>
        <v>0</v>
      </c>
      <c r="I24" s="4">
        <v>0</v>
      </c>
      <c r="J24" s="11">
        <f t="shared" si="1"/>
        <v>0</v>
      </c>
      <c r="K24" s="11">
        <f t="shared" si="2"/>
        <v>0</v>
      </c>
      <c r="L24" s="11">
        <f t="shared" si="3"/>
        <v>0</v>
      </c>
      <c r="M24" s="11">
        <f t="shared" si="4"/>
        <v>0</v>
      </c>
      <c r="N24" s="12">
        <f t="shared" si="5"/>
        <v>0</v>
      </c>
      <c r="O24" s="13">
        <f t="shared" si="6"/>
        <v>0</v>
      </c>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row>
    <row r="25" spans="1:69" s="7" customFormat="1" ht="71.25" x14ac:dyDescent="0.2">
      <c r="A25" s="8">
        <v>6</v>
      </c>
      <c r="B25" s="51" t="s">
        <v>49</v>
      </c>
      <c r="C25" s="9"/>
      <c r="D25" s="52">
        <v>16428</v>
      </c>
      <c r="E25" s="52" t="s">
        <v>94</v>
      </c>
      <c r="F25" s="10"/>
      <c r="G25" s="4">
        <v>0</v>
      </c>
      <c r="H25" s="11">
        <f t="shared" si="0"/>
        <v>0</v>
      </c>
      <c r="I25" s="4">
        <v>0</v>
      </c>
      <c r="J25" s="11">
        <f t="shared" si="1"/>
        <v>0</v>
      </c>
      <c r="K25" s="11">
        <f t="shared" si="2"/>
        <v>0</v>
      </c>
      <c r="L25" s="11">
        <f t="shared" si="3"/>
        <v>0</v>
      </c>
      <c r="M25" s="11">
        <f t="shared" si="4"/>
        <v>0</v>
      </c>
      <c r="N25" s="12">
        <f t="shared" si="5"/>
        <v>0</v>
      </c>
      <c r="O25" s="13">
        <f t="shared" si="6"/>
        <v>0</v>
      </c>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row>
    <row r="26" spans="1:69" s="7" customFormat="1" ht="42.75" x14ac:dyDescent="0.2">
      <c r="A26" s="8">
        <v>7</v>
      </c>
      <c r="B26" s="51" t="s">
        <v>50</v>
      </c>
      <c r="C26" s="9"/>
      <c r="D26" s="52">
        <v>2</v>
      </c>
      <c r="E26" s="52" t="s">
        <v>95</v>
      </c>
      <c r="F26" s="10"/>
      <c r="G26" s="4">
        <v>0</v>
      </c>
      <c r="H26" s="11">
        <f t="shared" si="0"/>
        <v>0</v>
      </c>
      <c r="I26" s="4">
        <v>0</v>
      </c>
      <c r="J26" s="11">
        <f t="shared" si="1"/>
        <v>0</v>
      </c>
      <c r="K26" s="11">
        <f t="shared" si="2"/>
        <v>0</v>
      </c>
      <c r="L26" s="11">
        <f t="shared" si="3"/>
        <v>0</v>
      </c>
      <c r="M26" s="11">
        <f t="shared" si="4"/>
        <v>0</v>
      </c>
      <c r="N26" s="12">
        <f t="shared" si="5"/>
        <v>0</v>
      </c>
      <c r="O26" s="13">
        <f t="shared" si="6"/>
        <v>0</v>
      </c>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row>
    <row r="27" spans="1:69" s="7" customFormat="1" ht="42.75" x14ac:dyDescent="0.2">
      <c r="A27" s="8">
        <v>8</v>
      </c>
      <c r="B27" s="51" t="s">
        <v>51</v>
      </c>
      <c r="C27" s="9"/>
      <c r="D27" s="52">
        <v>12</v>
      </c>
      <c r="E27" s="52" t="s">
        <v>95</v>
      </c>
      <c r="F27" s="10"/>
      <c r="G27" s="4">
        <v>0</v>
      </c>
      <c r="H27" s="11">
        <f t="shared" si="0"/>
        <v>0</v>
      </c>
      <c r="I27" s="4">
        <v>0</v>
      </c>
      <c r="J27" s="11">
        <f t="shared" si="1"/>
        <v>0</v>
      </c>
      <c r="K27" s="11">
        <f t="shared" si="2"/>
        <v>0</v>
      </c>
      <c r="L27" s="11">
        <f t="shared" si="3"/>
        <v>0</v>
      </c>
      <c r="M27" s="11">
        <f t="shared" si="4"/>
        <v>0</v>
      </c>
      <c r="N27" s="12">
        <f t="shared" si="5"/>
        <v>0</v>
      </c>
      <c r="O27" s="13">
        <f t="shared" si="6"/>
        <v>0</v>
      </c>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row>
    <row r="28" spans="1:69" s="7" customFormat="1" ht="42.75" x14ac:dyDescent="0.2">
      <c r="A28" s="8">
        <v>9</v>
      </c>
      <c r="B28" s="51" t="s">
        <v>52</v>
      </c>
      <c r="C28" s="9"/>
      <c r="D28" s="52">
        <v>16428</v>
      </c>
      <c r="E28" s="52" t="s">
        <v>94</v>
      </c>
      <c r="F28" s="10"/>
      <c r="G28" s="4">
        <v>0</v>
      </c>
      <c r="H28" s="11">
        <f t="shared" si="0"/>
        <v>0</v>
      </c>
      <c r="I28" s="4">
        <v>0</v>
      </c>
      <c r="J28" s="11">
        <f t="shared" si="1"/>
        <v>0</v>
      </c>
      <c r="K28" s="11">
        <f t="shared" si="2"/>
        <v>0</v>
      </c>
      <c r="L28" s="11">
        <f t="shared" si="3"/>
        <v>0</v>
      </c>
      <c r="M28" s="11">
        <f t="shared" si="4"/>
        <v>0</v>
      </c>
      <c r="N28" s="12">
        <f t="shared" si="5"/>
        <v>0</v>
      </c>
      <c r="O28" s="13">
        <f t="shared" si="6"/>
        <v>0</v>
      </c>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row>
    <row r="29" spans="1:69" s="7" customFormat="1" ht="71.25" x14ac:dyDescent="0.2">
      <c r="A29" s="8">
        <v>10</v>
      </c>
      <c r="B29" s="51" t="s">
        <v>53</v>
      </c>
      <c r="C29" s="9"/>
      <c r="D29" s="52">
        <v>30826</v>
      </c>
      <c r="E29" s="52" t="s">
        <v>94</v>
      </c>
      <c r="F29" s="10"/>
      <c r="G29" s="4">
        <v>0</v>
      </c>
      <c r="H29" s="11">
        <f t="shared" si="0"/>
        <v>0</v>
      </c>
      <c r="I29" s="4">
        <v>0</v>
      </c>
      <c r="J29" s="11">
        <f t="shared" si="1"/>
        <v>0</v>
      </c>
      <c r="K29" s="11">
        <f t="shared" si="2"/>
        <v>0</v>
      </c>
      <c r="L29" s="11">
        <f t="shared" si="3"/>
        <v>0</v>
      </c>
      <c r="M29" s="11">
        <f t="shared" si="4"/>
        <v>0</v>
      </c>
      <c r="N29" s="12">
        <f t="shared" si="5"/>
        <v>0</v>
      </c>
      <c r="O29" s="13">
        <f t="shared" si="6"/>
        <v>0</v>
      </c>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row>
    <row r="30" spans="1:69" s="7" customFormat="1" ht="42.75" x14ac:dyDescent="0.2">
      <c r="A30" s="8">
        <v>11</v>
      </c>
      <c r="B30" s="51" t="s">
        <v>54</v>
      </c>
      <c r="C30" s="9"/>
      <c r="D30" s="52">
        <v>2</v>
      </c>
      <c r="E30" s="52" t="s">
        <v>95</v>
      </c>
      <c r="F30" s="10"/>
      <c r="G30" s="4">
        <v>0</v>
      </c>
      <c r="H30" s="11">
        <f t="shared" si="0"/>
        <v>0</v>
      </c>
      <c r="I30" s="4">
        <v>0</v>
      </c>
      <c r="J30" s="11">
        <f t="shared" si="1"/>
        <v>0</v>
      </c>
      <c r="K30" s="11">
        <f t="shared" si="2"/>
        <v>0</v>
      </c>
      <c r="L30" s="11">
        <f t="shared" si="3"/>
        <v>0</v>
      </c>
      <c r="M30" s="11">
        <f t="shared" si="4"/>
        <v>0</v>
      </c>
      <c r="N30" s="12">
        <f t="shared" si="5"/>
        <v>0</v>
      </c>
      <c r="O30" s="13">
        <f t="shared" si="6"/>
        <v>0</v>
      </c>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row>
    <row r="31" spans="1:69" s="7" customFormat="1" ht="42.75" x14ac:dyDescent="0.2">
      <c r="A31" s="8">
        <v>12</v>
      </c>
      <c r="B31" s="51" t="s">
        <v>55</v>
      </c>
      <c r="C31" s="9"/>
      <c r="D31" s="52">
        <v>792</v>
      </c>
      <c r="E31" s="52" t="s">
        <v>94</v>
      </c>
      <c r="F31" s="10"/>
      <c r="G31" s="4">
        <v>0</v>
      </c>
      <c r="H31" s="11">
        <f t="shared" si="0"/>
        <v>0</v>
      </c>
      <c r="I31" s="4">
        <v>0</v>
      </c>
      <c r="J31" s="11">
        <f t="shared" si="1"/>
        <v>0</v>
      </c>
      <c r="K31" s="11">
        <f t="shared" si="2"/>
        <v>0</v>
      </c>
      <c r="L31" s="11">
        <f t="shared" si="3"/>
        <v>0</v>
      </c>
      <c r="M31" s="11">
        <f t="shared" si="4"/>
        <v>0</v>
      </c>
      <c r="N31" s="12">
        <f t="shared" si="5"/>
        <v>0</v>
      </c>
      <c r="O31" s="13">
        <f t="shared" si="6"/>
        <v>0</v>
      </c>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row>
    <row r="32" spans="1:69" s="7" customFormat="1" ht="42.75" x14ac:dyDescent="0.2">
      <c r="A32" s="8">
        <v>13</v>
      </c>
      <c r="B32" s="51" t="s">
        <v>56</v>
      </c>
      <c r="C32" s="9"/>
      <c r="D32" s="52">
        <v>28</v>
      </c>
      <c r="E32" s="52" t="s">
        <v>95</v>
      </c>
      <c r="F32" s="10"/>
      <c r="G32" s="4">
        <v>0</v>
      </c>
      <c r="H32" s="11">
        <f t="shared" si="0"/>
        <v>0</v>
      </c>
      <c r="I32" s="4">
        <v>0</v>
      </c>
      <c r="J32" s="11">
        <f t="shared" si="1"/>
        <v>0</v>
      </c>
      <c r="K32" s="11">
        <f t="shared" si="2"/>
        <v>0</v>
      </c>
      <c r="L32" s="11">
        <f t="shared" si="3"/>
        <v>0</v>
      </c>
      <c r="M32" s="11">
        <f t="shared" si="4"/>
        <v>0</v>
      </c>
      <c r="N32" s="12">
        <f t="shared" si="5"/>
        <v>0</v>
      </c>
      <c r="O32" s="13">
        <f t="shared" si="6"/>
        <v>0</v>
      </c>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row>
    <row r="33" spans="1:69" s="7" customFormat="1" ht="42.75" x14ac:dyDescent="0.2">
      <c r="A33" s="8">
        <v>14</v>
      </c>
      <c r="B33" s="51" t="s">
        <v>57</v>
      </c>
      <c r="C33" s="9"/>
      <c r="D33" s="52">
        <v>30826</v>
      </c>
      <c r="E33" s="52" t="s">
        <v>94</v>
      </c>
      <c r="F33" s="10"/>
      <c r="G33" s="4">
        <v>0</v>
      </c>
      <c r="H33" s="11">
        <f t="shared" si="0"/>
        <v>0</v>
      </c>
      <c r="I33" s="4">
        <v>0</v>
      </c>
      <c r="J33" s="11">
        <f t="shared" si="1"/>
        <v>0</v>
      </c>
      <c r="K33" s="11">
        <f t="shared" si="2"/>
        <v>0</v>
      </c>
      <c r="L33" s="11">
        <f t="shared" si="3"/>
        <v>0</v>
      </c>
      <c r="M33" s="11">
        <f t="shared" si="4"/>
        <v>0</v>
      </c>
      <c r="N33" s="12">
        <f t="shared" si="5"/>
        <v>0</v>
      </c>
      <c r="O33" s="13">
        <f t="shared" si="6"/>
        <v>0</v>
      </c>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row>
    <row r="34" spans="1:69" s="7" customFormat="1" ht="85.5" x14ac:dyDescent="0.2">
      <c r="A34" s="8">
        <v>15</v>
      </c>
      <c r="B34" s="51" t="s">
        <v>58</v>
      </c>
      <c r="C34" s="9"/>
      <c r="D34" s="52">
        <v>6442</v>
      </c>
      <c r="E34" s="52" t="s">
        <v>94</v>
      </c>
      <c r="F34" s="10"/>
      <c r="G34" s="4">
        <v>0</v>
      </c>
      <c r="H34" s="11">
        <f t="shared" si="0"/>
        <v>0</v>
      </c>
      <c r="I34" s="4">
        <v>0</v>
      </c>
      <c r="J34" s="11">
        <f t="shared" si="1"/>
        <v>0</v>
      </c>
      <c r="K34" s="11">
        <f t="shared" si="2"/>
        <v>0</v>
      </c>
      <c r="L34" s="11">
        <f t="shared" si="3"/>
        <v>0</v>
      </c>
      <c r="M34" s="11">
        <f t="shared" si="4"/>
        <v>0</v>
      </c>
      <c r="N34" s="12">
        <f t="shared" si="5"/>
        <v>0</v>
      </c>
      <c r="O34" s="13">
        <f t="shared" si="6"/>
        <v>0</v>
      </c>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row>
    <row r="35" spans="1:69" s="7" customFormat="1" ht="57" x14ac:dyDescent="0.2">
      <c r="A35" s="8">
        <v>16</v>
      </c>
      <c r="B35" s="51" t="s">
        <v>59</v>
      </c>
      <c r="C35" s="9"/>
      <c r="D35" s="52">
        <v>2</v>
      </c>
      <c r="E35" s="52" t="s">
        <v>95</v>
      </c>
      <c r="F35" s="10"/>
      <c r="G35" s="4">
        <v>0</v>
      </c>
      <c r="H35" s="11">
        <f t="shared" si="0"/>
        <v>0</v>
      </c>
      <c r="I35" s="4">
        <v>0</v>
      </c>
      <c r="J35" s="11">
        <f t="shared" si="1"/>
        <v>0</v>
      </c>
      <c r="K35" s="11">
        <f t="shared" si="2"/>
        <v>0</v>
      </c>
      <c r="L35" s="11">
        <f t="shared" si="3"/>
        <v>0</v>
      </c>
      <c r="M35" s="11">
        <f t="shared" si="4"/>
        <v>0</v>
      </c>
      <c r="N35" s="12">
        <f t="shared" si="5"/>
        <v>0</v>
      </c>
      <c r="O35" s="13">
        <f t="shared" si="6"/>
        <v>0</v>
      </c>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row>
    <row r="36" spans="1:69" s="7" customFormat="1" ht="42.75" x14ac:dyDescent="0.2">
      <c r="A36" s="8">
        <v>17</v>
      </c>
      <c r="B36" s="51" t="s">
        <v>60</v>
      </c>
      <c r="C36" s="9"/>
      <c r="D36" s="52">
        <v>380</v>
      </c>
      <c r="E36" s="52" t="s">
        <v>94</v>
      </c>
      <c r="F36" s="10"/>
      <c r="G36" s="4">
        <v>0</v>
      </c>
      <c r="H36" s="11">
        <f t="shared" si="0"/>
        <v>0</v>
      </c>
      <c r="I36" s="4">
        <v>0</v>
      </c>
      <c r="J36" s="11">
        <f t="shared" si="1"/>
        <v>0</v>
      </c>
      <c r="K36" s="11">
        <f t="shared" si="2"/>
        <v>0</v>
      </c>
      <c r="L36" s="11">
        <f t="shared" si="3"/>
        <v>0</v>
      </c>
      <c r="M36" s="11">
        <f t="shared" si="4"/>
        <v>0</v>
      </c>
      <c r="N36" s="12">
        <f t="shared" si="5"/>
        <v>0</v>
      </c>
      <c r="O36" s="13">
        <f t="shared" si="6"/>
        <v>0</v>
      </c>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row>
    <row r="37" spans="1:69" s="7" customFormat="1" ht="42.75" x14ac:dyDescent="0.2">
      <c r="A37" s="8">
        <v>18</v>
      </c>
      <c r="B37" s="51" t="s">
        <v>61</v>
      </c>
      <c r="C37" s="9"/>
      <c r="D37" s="52">
        <v>12</v>
      </c>
      <c r="E37" s="52" t="s">
        <v>95</v>
      </c>
      <c r="F37" s="10"/>
      <c r="G37" s="4">
        <v>0</v>
      </c>
      <c r="H37" s="11">
        <f t="shared" si="0"/>
        <v>0</v>
      </c>
      <c r="I37" s="4">
        <v>0</v>
      </c>
      <c r="J37" s="11">
        <f t="shared" si="1"/>
        <v>0</v>
      </c>
      <c r="K37" s="11">
        <f t="shared" si="2"/>
        <v>0</v>
      </c>
      <c r="L37" s="11">
        <f t="shared" si="3"/>
        <v>0</v>
      </c>
      <c r="M37" s="11">
        <f t="shared" si="4"/>
        <v>0</v>
      </c>
      <c r="N37" s="12">
        <f t="shared" si="5"/>
        <v>0</v>
      </c>
      <c r="O37" s="13">
        <f t="shared" si="6"/>
        <v>0</v>
      </c>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row>
    <row r="38" spans="1:69" s="7" customFormat="1" ht="42.75" x14ac:dyDescent="0.2">
      <c r="A38" s="8">
        <v>19</v>
      </c>
      <c r="B38" s="51" t="s">
        <v>62</v>
      </c>
      <c r="C38" s="9"/>
      <c r="D38" s="52">
        <v>6442</v>
      </c>
      <c r="E38" s="52" t="s">
        <v>94</v>
      </c>
      <c r="F38" s="10"/>
      <c r="G38" s="4">
        <v>0</v>
      </c>
      <c r="H38" s="11">
        <f t="shared" si="0"/>
        <v>0</v>
      </c>
      <c r="I38" s="4">
        <v>0</v>
      </c>
      <c r="J38" s="11">
        <f t="shared" si="1"/>
        <v>0</v>
      </c>
      <c r="K38" s="11">
        <f t="shared" si="2"/>
        <v>0</v>
      </c>
      <c r="L38" s="11">
        <f t="shared" si="3"/>
        <v>0</v>
      </c>
      <c r="M38" s="11">
        <f t="shared" si="4"/>
        <v>0</v>
      </c>
      <c r="N38" s="12">
        <f t="shared" si="5"/>
        <v>0</v>
      </c>
      <c r="O38" s="13">
        <f t="shared" si="6"/>
        <v>0</v>
      </c>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row>
    <row r="39" spans="1:69" s="7" customFormat="1" ht="71.25" x14ac:dyDescent="0.2">
      <c r="A39" s="8">
        <v>20</v>
      </c>
      <c r="B39" s="51" t="s">
        <v>63</v>
      </c>
      <c r="C39" s="9"/>
      <c r="D39" s="52">
        <v>17726</v>
      </c>
      <c r="E39" s="52" t="s">
        <v>94</v>
      </c>
      <c r="F39" s="10"/>
      <c r="G39" s="4">
        <v>0</v>
      </c>
      <c r="H39" s="11">
        <f t="shared" si="0"/>
        <v>0</v>
      </c>
      <c r="I39" s="4">
        <v>0</v>
      </c>
      <c r="J39" s="11">
        <f t="shared" si="1"/>
        <v>0</v>
      </c>
      <c r="K39" s="11">
        <f t="shared" si="2"/>
        <v>0</v>
      </c>
      <c r="L39" s="11">
        <f t="shared" si="3"/>
        <v>0</v>
      </c>
      <c r="M39" s="11">
        <f t="shared" si="4"/>
        <v>0</v>
      </c>
      <c r="N39" s="12">
        <f t="shared" si="5"/>
        <v>0</v>
      </c>
      <c r="O39" s="13">
        <f t="shared" si="6"/>
        <v>0</v>
      </c>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row>
    <row r="40" spans="1:69" s="7" customFormat="1" ht="42.75" x14ac:dyDescent="0.2">
      <c r="A40" s="8">
        <v>21</v>
      </c>
      <c r="B40" s="51" t="s">
        <v>64</v>
      </c>
      <c r="C40" s="9"/>
      <c r="D40" s="52">
        <v>2</v>
      </c>
      <c r="E40" s="52" t="s">
        <v>95</v>
      </c>
      <c r="F40" s="10"/>
      <c r="G40" s="4">
        <v>0</v>
      </c>
      <c r="H40" s="11">
        <f t="shared" si="0"/>
        <v>0</v>
      </c>
      <c r="I40" s="4">
        <v>0</v>
      </c>
      <c r="J40" s="11">
        <f t="shared" si="1"/>
        <v>0</v>
      </c>
      <c r="K40" s="11">
        <f t="shared" si="2"/>
        <v>0</v>
      </c>
      <c r="L40" s="11">
        <f t="shared" si="3"/>
        <v>0</v>
      </c>
      <c r="M40" s="11">
        <f t="shared" si="4"/>
        <v>0</v>
      </c>
      <c r="N40" s="12">
        <f t="shared" si="5"/>
        <v>0</v>
      </c>
      <c r="O40" s="13">
        <f t="shared" si="6"/>
        <v>0</v>
      </c>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row>
    <row r="41" spans="1:69" s="7" customFormat="1" ht="42.75" x14ac:dyDescent="0.2">
      <c r="A41" s="8">
        <v>22</v>
      </c>
      <c r="B41" s="51" t="s">
        <v>65</v>
      </c>
      <c r="C41" s="9"/>
      <c r="D41" s="52">
        <v>868</v>
      </c>
      <c r="E41" s="52" t="s">
        <v>94</v>
      </c>
      <c r="F41" s="10"/>
      <c r="G41" s="4">
        <v>0</v>
      </c>
      <c r="H41" s="11">
        <f t="shared" si="0"/>
        <v>0</v>
      </c>
      <c r="I41" s="4">
        <v>0</v>
      </c>
      <c r="J41" s="11">
        <f t="shared" si="1"/>
        <v>0</v>
      </c>
      <c r="K41" s="11">
        <f t="shared" si="2"/>
        <v>0</v>
      </c>
      <c r="L41" s="11">
        <f t="shared" si="3"/>
        <v>0</v>
      </c>
      <c r="M41" s="11">
        <f t="shared" si="4"/>
        <v>0</v>
      </c>
      <c r="N41" s="12">
        <f t="shared" si="5"/>
        <v>0</v>
      </c>
      <c r="O41" s="13">
        <f t="shared" si="6"/>
        <v>0</v>
      </c>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row>
    <row r="42" spans="1:69" s="7" customFormat="1" ht="42.75" x14ac:dyDescent="0.2">
      <c r="A42" s="8">
        <v>23</v>
      </c>
      <c r="B42" s="51" t="s">
        <v>66</v>
      </c>
      <c r="C42" s="9"/>
      <c r="D42" s="52">
        <v>16</v>
      </c>
      <c r="E42" s="52" t="s">
        <v>95</v>
      </c>
      <c r="F42" s="10"/>
      <c r="G42" s="4">
        <v>0</v>
      </c>
      <c r="H42" s="11">
        <f t="shared" si="0"/>
        <v>0</v>
      </c>
      <c r="I42" s="4">
        <v>0</v>
      </c>
      <c r="J42" s="11">
        <f t="shared" si="1"/>
        <v>0</v>
      </c>
      <c r="K42" s="11">
        <f t="shared" si="2"/>
        <v>0</v>
      </c>
      <c r="L42" s="11">
        <f t="shared" si="3"/>
        <v>0</v>
      </c>
      <c r="M42" s="11">
        <f t="shared" si="4"/>
        <v>0</v>
      </c>
      <c r="N42" s="12">
        <f t="shared" si="5"/>
        <v>0</v>
      </c>
      <c r="O42" s="13">
        <f t="shared" si="6"/>
        <v>0</v>
      </c>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row>
    <row r="43" spans="1:69" s="7" customFormat="1" ht="42.75" x14ac:dyDescent="0.2">
      <c r="A43" s="8">
        <v>24</v>
      </c>
      <c r="B43" s="51" t="s">
        <v>67</v>
      </c>
      <c r="C43" s="9"/>
      <c r="D43" s="52">
        <v>17726</v>
      </c>
      <c r="E43" s="52" t="s">
        <v>94</v>
      </c>
      <c r="F43" s="10"/>
      <c r="G43" s="4">
        <v>0</v>
      </c>
      <c r="H43" s="11">
        <f t="shared" si="0"/>
        <v>0</v>
      </c>
      <c r="I43" s="4">
        <v>0</v>
      </c>
      <c r="J43" s="11">
        <f t="shared" si="1"/>
        <v>0</v>
      </c>
      <c r="K43" s="11">
        <f t="shared" si="2"/>
        <v>0</v>
      </c>
      <c r="L43" s="11">
        <f t="shared" si="3"/>
        <v>0</v>
      </c>
      <c r="M43" s="11">
        <f t="shared" si="4"/>
        <v>0</v>
      </c>
      <c r="N43" s="12">
        <f t="shared" si="5"/>
        <v>0</v>
      </c>
      <c r="O43" s="13">
        <f t="shared" si="6"/>
        <v>0</v>
      </c>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row>
    <row r="44" spans="1:69" s="7" customFormat="1" ht="85.5" x14ac:dyDescent="0.2">
      <c r="A44" s="8">
        <v>25</v>
      </c>
      <c r="B44" s="51" t="s">
        <v>68</v>
      </c>
      <c r="C44" s="9"/>
      <c r="D44" s="52">
        <v>43782</v>
      </c>
      <c r="E44" s="52" t="s">
        <v>94</v>
      </c>
      <c r="F44" s="10"/>
      <c r="G44" s="4">
        <v>0</v>
      </c>
      <c r="H44" s="11">
        <f t="shared" si="0"/>
        <v>0</v>
      </c>
      <c r="I44" s="4">
        <v>0</v>
      </c>
      <c r="J44" s="11">
        <f t="shared" si="1"/>
        <v>0</v>
      </c>
      <c r="K44" s="11">
        <f t="shared" si="2"/>
        <v>0</v>
      </c>
      <c r="L44" s="11">
        <f t="shared" si="3"/>
        <v>0</v>
      </c>
      <c r="M44" s="11">
        <f t="shared" si="4"/>
        <v>0</v>
      </c>
      <c r="N44" s="12">
        <f t="shared" si="5"/>
        <v>0</v>
      </c>
      <c r="O44" s="13">
        <f t="shared" si="6"/>
        <v>0</v>
      </c>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row>
    <row r="45" spans="1:69" s="7" customFormat="1" ht="57" x14ac:dyDescent="0.2">
      <c r="A45" s="8">
        <v>26</v>
      </c>
      <c r="B45" s="51" t="s">
        <v>69</v>
      </c>
      <c r="C45" s="9"/>
      <c r="D45" s="52">
        <v>2</v>
      </c>
      <c r="E45" s="52" t="s">
        <v>95</v>
      </c>
      <c r="F45" s="10"/>
      <c r="G45" s="4">
        <v>0</v>
      </c>
      <c r="H45" s="11">
        <f t="shared" si="0"/>
        <v>0</v>
      </c>
      <c r="I45" s="4">
        <v>0</v>
      </c>
      <c r="J45" s="11">
        <f t="shared" si="1"/>
        <v>0</v>
      </c>
      <c r="K45" s="11">
        <f t="shared" si="2"/>
        <v>0</v>
      </c>
      <c r="L45" s="11">
        <f t="shared" si="3"/>
        <v>0</v>
      </c>
      <c r="M45" s="11">
        <f t="shared" si="4"/>
        <v>0</v>
      </c>
      <c r="N45" s="12">
        <f t="shared" si="5"/>
        <v>0</v>
      </c>
      <c r="O45" s="13">
        <f t="shared" si="6"/>
        <v>0</v>
      </c>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row>
    <row r="46" spans="1:69" s="7" customFormat="1" ht="57" x14ac:dyDescent="0.2">
      <c r="A46" s="8">
        <v>27</v>
      </c>
      <c r="B46" s="51" t="s">
        <v>70</v>
      </c>
      <c r="C46" s="9"/>
      <c r="D46" s="52">
        <v>696</v>
      </c>
      <c r="E46" s="52" t="s">
        <v>94</v>
      </c>
      <c r="F46" s="10"/>
      <c r="G46" s="4">
        <v>0</v>
      </c>
      <c r="H46" s="11">
        <f t="shared" si="0"/>
        <v>0</v>
      </c>
      <c r="I46" s="4">
        <v>0</v>
      </c>
      <c r="J46" s="11">
        <f t="shared" si="1"/>
        <v>0</v>
      </c>
      <c r="K46" s="11">
        <f t="shared" si="2"/>
        <v>0</v>
      </c>
      <c r="L46" s="11">
        <f t="shared" si="3"/>
        <v>0</v>
      </c>
      <c r="M46" s="11">
        <f t="shared" si="4"/>
        <v>0</v>
      </c>
      <c r="N46" s="12">
        <f t="shared" si="5"/>
        <v>0</v>
      </c>
      <c r="O46" s="13">
        <f t="shared" si="6"/>
        <v>0</v>
      </c>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row>
    <row r="47" spans="1:69" s="7" customFormat="1" ht="57" x14ac:dyDescent="0.2">
      <c r="A47" s="8">
        <v>28</v>
      </c>
      <c r="B47" s="51" t="s">
        <v>71</v>
      </c>
      <c r="C47" s="9"/>
      <c r="D47" s="52">
        <v>20</v>
      </c>
      <c r="E47" s="52" t="s">
        <v>95</v>
      </c>
      <c r="F47" s="10"/>
      <c r="G47" s="4">
        <v>0</v>
      </c>
      <c r="H47" s="11">
        <f t="shared" si="0"/>
        <v>0</v>
      </c>
      <c r="I47" s="4">
        <v>0</v>
      </c>
      <c r="J47" s="11">
        <f t="shared" si="1"/>
        <v>0</v>
      </c>
      <c r="K47" s="11">
        <f t="shared" si="2"/>
        <v>0</v>
      </c>
      <c r="L47" s="11">
        <f t="shared" si="3"/>
        <v>0</v>
      </c>
      <c r="M47" s="11">
        <f t="shared" si="4"/>
        <v>0</v>
      </c>
      <c r="N47" s="12">
        <f t="shared" si="5"/>
        <v>0</v>
      </c>
      <c r="O47" s="13">
        <f t="shared" si="6"/>
        <v>0</v>
      </c>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row>
    <row r="48" spans="1:69" s="7" customFormat="1" ht="42.75" x14ac:dyDescent="0.2">
      <c r="A48" s="8">
        <v>29</v>
      </c>
      <c r="B48" s="51" t="s">
        <v>72</v>
      </c>
      <c r="C48" s="9"/>
      <c r="D48" s="52">
        <v>43782</v>
      </c>
      <c r="E48" s="52" t="s">
        <v>94</v>
      </c>
      <c r="F48" s="10"/>
      <c r="G48" s="4">
        <v>0</v>
      </c>
      <c r="H48" s="11">
        <f t="shared" si="0"/>
        <v>0</v>
      </c>
      <c r="I48" s="4">
        <v>0</v>
      </c>
      <c r="J48" s="11">
        <f t="shared" si="1"/>
        <v>0</v>
      </c>
      <c r="K48" s="11">
        <f t="shared" si="2"/>
        <v>0</v>
      </c>
      <c r="L48" s="11">
        <f t="shared" si="3"/>
        <v>0</v>
      </c>
      <c r="M48" s="11">
        <f t="shared" si="4"/>
        <v>0</v>
      </c>
      <c r="N48" s="12">
        <f t="shared" si="5"/>
        <v>0</v>
      </c>
      <c r="O48" s="13">
        <f t="shared" si="6"/>
        <v>0</v>
      </c>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row>
    <row r="49" spans="1:69" s="7" customFormat="1" ht="71.25" x14ac:dyDescent="0.2">
      <c r="A49" s="8">
        <v>30</v>
      </c>
      <c r="B49" s="51" t="s">
        <v>73</v>
      </c>
      <c r="C49" s="9"/>
      <c r="D49" s="52">
        <v>45872</v>
      </c>
      <c r="E49" s="52" t="s">
        <v>94</v>
      </c>
      <c r="F49" s="10"/>
      <c r="G49" s="4">
        <v>0</v>
      </c>
      <c r="H49" s="11">
        <f t="shared" si="0"/>
        <v>0</v>
      </c>
      <c r="I49" s="4">
        <v>0</v>
      </c>
      <c r="J49" s="11">
        <f t="shared" si="1"/>
        <v>0</v>
      </c>
      <c r="K49" s="11">
        <f t="shared" si="2"/>
        <v>0</v>
      </c>
      <c r="L49" s="11">
        <f t="shared" si="3"/>
        <v>0</v>
      </c>
      <c r="M49" s="11">
        <f t="shared" si="4"/>
        <v>0</v>
      </c>
      <c r="N49" s="12">
        <f t="shared" si="5"/>
        <v>0</v>
      </c>
      <c r="O49" s="13">
        <f t="shared" si="6"/>
        <v>0</v>
      </c>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row>
    <row r="50" spans="1:69" s="7" customFormat="1" ht="42.75" x14ac:dyDescent="0.2">
      <c r="A50" s="8">
        <v>31</v>
      </c>
      <c r="B50" s="51" t="s">
        <v>74</v>
      </c>
      <c r="C50" s="9"/>
      <c r="D50" s="52">
        <v>2</v>
      </c>
      <c r="E50" s="52" t="s">
        <v>95</v>
      </c>
      <c r="F50" s="10"/>
      <c r="G50" s="4">
        <v>0</v>
      </c>
      <c r="H50" s="11">
        <f t="shared" si="0"/>
        <v>0</v>
      </c>
      <c r="I50" s="4">
        <v>0</v>
      </c>
      <c r="J50" s="11">
        <f t="shared" si="1"/>
        <v>0</v>
      </c>
      <c r="K50" s="11">
        <f t="shared" si="2"/>
        <v>0</v>
      </c>
      <c r="L50" s="11">
        <f t="shared" si="3"/>
        <v>0</v>
      </c>
      <c r="M50" s="11">
        <f t="shared" si="4"/>
        <v>0</v>
      </c>
      <c r="N50" s="12">
        <f t="shared" si="5"/>
        <v>0</v>
      </c>
      <c r="O50" s="13">
        <f t="shared" si="6"/>
        <v>0</v>
      </c>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row>
    <row r="51" spans="1:69" s="7" customFormat="1" ht="42.75" x14ac:dyDescent="0.2">
      <c r="A51" s="8">
        <v>32</v>
      </c>
      <c r="B51" s="51" t="s">
        <v>75</v>
      </c>
      <c r="C51" s="9"/>
      <c r="D51" s="52">
        <v>2324</v>
      </c>
      <c r="E51" s="52" t="s">
        <v>94</v>
      </c>
      <c r="F51" s="10"/>
      <c r="G51" s="4">
        <v>0</v>
      </c>
      <c r="H51" s="11">
        <f t="shared" si="0"/>
        <v>0</v>
      </c>
      <c r="I51" s="4">
        <v>0</v>
      </c>
      <c r="J51" s="11">
        <f t="shared" si="1"/>
        <v>0</v>
      </c>
      <c r="K51" s="11">
        <f t="shared" si="2"/>
        <v>0</v>
      </c>
      <c r="L51" s="11">
        <f t="shared" si="3"/>
        <v>0</v>
      </c>
      <c r="M51" s="11">
        <f t="shared" si="4"/>
        <v>0</v>
      </c>
      <c r="N51" s="12">
        <f t="shared" si="5"/>
        <v>0</v>
      </c>
      <c r="O51" s="13">
        <f t="shared" si="6"/>
        <v>0</v>
      </c>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row>
    <row r="52" spans="1:69" s="7" customFormat="1" ht="42.75" x14ac:dyDescent="0.2">
      <c r="A52" s="8">
        <v>33</v>
      </c>
      <c r="B52" s="51" t="s">
        <v>76</v>
      </c>
      <c r="C52" s="9"/>
      <c r="D52" s="52">
        <v>24</v>
      </c>
      <c r="E52" s="52" t="s">
        <v>95</v>
      </c>
      <c r="F52" s="10"/>
      <c r="G52" s="4">
        <v>0</v>
      </c>
      <c r="H52" s="11">
        <f t="shared" si="0"/>
        <v>0</v>
      </c>
      <c r="I52" s="4">
        <v>0</v>
      </c>
      <c r="J52" s="11">
        <f t="shared" si="1"/>
        <v>0</v>
      </c>
      <c r="K52" s="11">
        <f t="shared" si="2"/>
        <v>0</v>
      </c>
      <c r="L52" s="11">
        <f t="shared" si="3"/>
        <v>0</v>
      </c>
      <c r="M52" s="11">
        <f t="shared" si="4"/>
        <v>0</v>
      </c>
      <c r="N52" s="12">
        <f t="shared" si="5"/>
        <v>0</v>
      </c>
      <c r="O52" s="13">
        <f t="shared" si="6"/>
        <v>0</v>
      </c>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row>
    <row r="53" spans="1:69" s="7" customFormat="1" ht="42.75" x14ac:dyDescent="0.2">
      <c r="A53" s="8">
        <v>34</v>
      </c>
      <c r="B53" s="51" t="s">
        <v>77</v>
      </c>
      <c r="C53" s="9"/>
      <c r="D53" s="52">
        <v>45872</v>
      </c>
      <c r="E53" s="52" t="s">
        <v>94</v>
      </c>
      <c r="F53" s="10"/>
      <c r="G53" s="4">
        <v>0</v>
      </c>
      <c r="H53" s="11">
        <f t="shared" si="0"/>
        <v>0</v>
      </c>
      <c r="I53" s="4">
        <v>0</v>
      </c>
      <c r="J53" s="11">
        <f t="shared" si="1"/>
        <v>0</v>
      </c>
      <c r="K53" s="11">
        <f t="shared" si="2"/>
        <v>0</v>
      </c>
      <c r="L53" s="11">
        <f t="shared" si="3"/>
        <v>0</v>
      </c>
      <c r="M53" s="11">
        <f t="shared" si="4"/>
        <v>0</v>
      </c>
      <c r="N53" s="12">
        <f t="shared" si="5"/>
        <v>0</v>
      </c>
      <c r="O53" s="13">
        <f t="shared" si="6"/>
        <v>0</v>
      </c>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row>
    <row r="54" spans="1:69" s="7" customFormat="1" ht="85.5" x14ac:dyDescent="0.2">
      <c r="A54" s="8">
        <v>35</v>
      </c>
      <c r="B54" s="51" t="s">
        <v>78</v>
      </c>
      <c r="C54" s="9"/>
      <c r="D54" s="52">
        <v>21000</v>
      </c>
      <c r="E54" s="52" t="s">
        <v>94</v>
      </c>
      <c r="F54" s="10"/>
      <c r="G54" s="4">
        <v>0</v>
      </c>
      <c r="H54" s="11">
        <f t="shared" si="0"/>
        <v>0</v>
      </c>
      <c r="I54" s="4">
        <v>0</v>
      </c>
      <c r="J54" s="11">
        <f t="shared" si="1"/>
        <v>0</v>
      </c>
      <c r="K54" s="11">
        <f t="shared" si="2"/>
        <v>0</v>
      </c>
      <c r="L54" s="11">
        <f t="shared" si="3"/>
        <v>0</v>
      </c>
      <c r="M54" s="11">
        <f t="shared" si="4"/>
        <v>0</v>
      </c>
      <c r="N54" s="12">
        <f t="shared" si="5"/>
        <v>0</v>
      </c>
      <c r="O54" s="13">
        <f t="shared" si="6"/>
        <v>0</v>
      </c>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row>
    <row r="55" spans="1:69" s="7" customFormat="1" ht="57" x14ac:dyDescent="0.2">
      <c r="A55" s="8">
        <v>36</v>
      </c>
      <c r="B55" s="51" t="s">
        <v>79</v>
      </c>
      <c r="C55" s="9"/>
      <c r="D55" s="52">
        <v>2</v>
      </c>
      <c r="E55" s="52" t="s">
        <v>95</v>
      </c>
      <c r="F55" s="10"/>
      <c r="G55" s="4">
        <v>0</v>
      </c>
      <c r="H55" s="11">
        <f t="shared" si="0"/>
        <v>0</v>
      </c>
      <c r="I55" s="4">
        <v>0</v>
      </c>
      <c r="J55" s="11">
        <f t="shared" si="1"/>
        <v>0</v>
      </c>
      <c r="K55" s="11">
        <f t="shared" si="2"/>
        <v>0</v>
      </c>
      <c r="L55" s="11">
        <f t="shared" si="3"/>
        <v>0</v>
      </c>
      <c r="M55" s="11">
        <f t="shared" si="4"/>
        <v>0</v>
      </c>
      <c r="N55" s="12">
        <f t="shared" si="5"/>
        <v>0</v>
      </c>
      <c r="O55" s="13">
        <f t="shared" si="6"/>
        <v>0</v>
      </c>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row>
    <row r="56" spans="1:69" s="7" customFormat="1" ht="57" x14ac:dyDescent="0.2">
      <c r="A56" s="8">
        <v>37</v>
      </c>
      <c r="B56" s="51" t="s">
        <v>80</v>
      </c>
      <c r="C56" s="9"/>
      <c r="D56" s="52">
        <v>32</v>
      </c>
      <c r="E56" s="52" t="s">
        <v>94</v>
      </c>
      <c r="F56" s="10"/>
      <c r="G56" s="4">
        <v>0</v>
      </c>
      <c r="H56" s="11">
        <f t="shared" si="0"/>
        <v>0</v>
      </c>
      <c r="I56" s="4">
        <v>0</v>
      </c>
      <c r="J56" s="11">
        <f t="shared" si="1"/>
        <v>0</v>
      </c>
      <c r="K56" s="11">
        <f t="shared" si="2"/>
        <v>0</v>
      </c>
      <c r="L56" s="11">
        <f t="shared" si="3"/>
        <v>0</v>
      </c>
      <c r="M56" s="11">
        <f t="shared" si="4"/>
        <v>0</v>
      </c>
      <c r="N56" s="12">
        <f t="shared" si="5"/>
        <v>0</v>
      </c>
      <c r="O56" s="13">
        <f t="shared" si="6"/>
        <v>0</v>
      </c>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row>
    <row r="57" spans="1:69" s="7" customFormat="1" ht="57" x14ac:dyDescent="0.2">
      <c r="A57" s="8">
        <v>38</v>
      </c>
      <c r="B57" s="51" t="s">
        <v>81</v>
      </c>
      <c r="C57" s="9"/>
      <c r="D57" s="52">
        <v>8</v>
      </c>
      <c r="E57" s="52" t="s">
        <v>95</v>
      </c>
      <c r="F57" s="10"/>
      <c r="G57" s="4">
        <v>0</v>
      </c>
      <c r="H57" s="11">
        <f t="shared" si="0"/>
        <v>0</v>
      </c>
      <c r="I57" s="4">
        <v>0</v>
      </c>
      <c r="J57" s="11">
        <f t="shared" si="1"/>
        <v>0</v>
      </c>
      <c r="K57" s="11">
        <f t="shared" si="2"/>
        <v>0</v>
      </c>
      <c r="L57" s="11">
        <f t="shared" si="3"/>
        <v>0</v>
      </c>
      <c r="M57" s="11">
        <f t="shared" si="4"/>
        <v>0</v>
      </c>
      <c r="N57" s="12">
        <f t="shared" si="5"/>
        <v>0</v>
      </c>
      <c r="O57" s="13">
        <f t="shared" si="6"/>
        <v>0</v>
      </c>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row>
    <row r="58" spans="1:69" s="7" customFormat="1" ht="57" x14ac:dyDescent="0.2">
      <c r="A58" s="8">
        <v>39</v>
      </c>
      <c r="B58" s="51" t="s">
        <v>82</v>
      </c>
      <c r="C58" s="9"/>
      <c r="D58" s="52">
        <v>21000</v>
      </c>
      <c r="E58" s="52" t="s">
        <v>94</v>
      </c>
      <c r="F58" s="10"/>
      <c r="G58" s="4">
        <v>0</v>
      </c>
      <c r="H58" s="11">
        <f t="shared" si="0"/>
        <v>0</v>
      </c>
      <c r="I58" s="4">
        <v>0</v>
      </c>
      <c r="J58" s="11">
        <f t="shared" si="1"/>
        <v>0</v>
      </c>
      <c r="K58" s="11">
        <f t="shared" si="2"/>
        <v>0</v>
      </c>
      <c r="L58" s="11">
        <f t="shared" si="3"/>
        <v>0</v>
      </c>
      <c r="M58" s="11">
        <f t="shared" si="4"/>
        <v>0</v>
      </c>
      <c r="N58" s="12">
        <f t="shared" si="5"/>
        <v>0</v>
      </c>
      <c r="O58" s="13">
        <f t="shared" si="6"/>
        <v>0</v>
      </c>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row>
    <row r="59" spans="1:69" s="7" customFormat="1" ht="85.5" x14ac:dyDescent="0.2">
      <c r="A59" s="8">
        <v>40</v>
      </c>
      <c r="B59" s="51" t="s">
        <v>83</v>
      </c>
      <c r="C59" s="9"/>
      <c r="D59" s="52">
        <v>22894</v>
      </c>
      <c r="E59" s="52" t="s">
        <v>94</v>
      </c>
      <c r="F59" s="10"/>
      <c r="G59" s="4">
        <v>0</v>
      </c>
      <c r="H59" s="11">
        <f t="shared" si="0"/>
        <v>0</v>
      </c>
      <c r="I59" s="4">
        <v>0</v>
      </c>
      <c r="J59" s="11">
        <f t="shared" si="1"/>
        <v>0</v>
      </c>
      <c r="K59" s="11">
        <f t="shared" si="2"/>
        <v>0</v>
      </c>
      <c r="L59" s="11">
        <f t="shared" si="3"/>
        <v>0</v>
      </c>
      <c r="M59" s="11">
        <f t="shared" si="4"/>
        <v>0</v>
      </c>
      <c r="N59" s="12">
        <f t="shared" si="5"/>
        <v>0</v>
      </c>
      <c r="O59" s="13">
        <f t="shared" si="6"/>
        <v>0</v>
      </c>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row>
    <row r="60" spans="1:69" s="7" customFormat="1" ht="57" x14ac:dyDescent="0.2">
      <c r="A60" s="8">
        <v>41</v>
      </c>
      <c r="B60" s="51" t="s">
        <v>84</v>
      </c>
      <c r="C60" s="9"/>
      <c r="D60" s="52">
        <v>2</v>
      </c>
      <c r="E60" s="52" t="s">
        <v>95</v>
      </c>
      <c r="F60" s="10"/>
      <c r="G60" s="4">
        <v>0</v>
      </c>
      <c r="H60" s="11">
        <f t="shared" si="0"/>
        <v>0</v>
      </c>
      <c r="I60" s="4">
        <v>0</v>
      </c>
      <c r="J60" s="11">
        <f t="shared" si="1"/>
        <v>0</v>
      </c>
      <c r="K60" s="11">
        <f t="shared" si="2"/>
        <v>0</v>
      </c>
      <c r="L60" s="11">
        <f t="shared" si="3"/>
        <v>0</v>
      </c>
      <c r="M60" s="11">
        <f t="shared" si="4"/>
        <v>0</v>
      </c>
      <c r="N60" s="12">
        <f t="shared" si="5"/>
        <v>0</v>
      </c>
      <c r="O60" s="13">
        <f t="shared" si="6"/>
        <v>0</v>
      </c>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row>
    <row r="61" spans="1:69" s="7" customFormat="1" ht="57" x14ac:dyDescent="0.2">
      <c r="A61" s="8">
        <v>42</v>
      </c>
      <c r="B61" s="51" t="s">
        <v>85</v>
      </c>
      <c r="C61" s="9"/>
      <c r="D61" s="52">
        <v>962</v>
      </c>
      <c r="E61" s="52" t="s">
        <v>94</v>
      </c>
      <c r="F61" s="10"/>
      <c r="G61" s="4">
        <v>0</v>
      </c>
      <c r="H61" s="11">
        <f t="shared" si="0"/>
        <v>0</v>
      </c>
      <c r="I61" s="4">
        <v>0</v>
      </c>
      <c r="J61" s="11">
        <f t="shared" si="1"/>
        <v>0</v>
      </c>
      <c r="K61" s="11">
        <f t="shared" si="2"/>
        <v>0</v>
      </c>
      <c r="L61" s="11">
        <f t="shared" si="3"/>
        <v>0</v>
      </c>
      <c r="M61" s="11">
        <f t="shared" si="4"/>
        <v>0</v>
      </c>
      <c r="N61" s="12">
        <f t="shared" si="5"/>
        <v>0</v>
      </c>
      <c r="O61" s="13">
        <f t="shared" si="6"/>
        <v>0</v>
      </c>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row>
    <row r="62" spans="1:69" s="7" customFormat="1" ht="57" x14ac:dyDescent="0.2">
      <c r="A62" s="8">
        <v>43</v>
      </c>
      <c r="B62" s="51" t="s">
        <v>86</v>
      </c>
      <c r="C62" s="9"/>
      <c r="D62" s="52">
        <v>12</v>
      </c>
      <c r="E62" s="52" t="s">
        <v>95</v>
      </c>
      <c r="F62" s="10"/>
      <c r="G62" s="4">
        <v>0</v>
      </c>
      <c r="H62" s="11">
        <f t="shared" si="0"/>
        <v>0</v>
      </c>
      <c r="I62" s="4">
        <v>0</v>
      </c>
      <c r="J62" s="11">
        <f t="shared" si="1"/>
        <v>0</v>
      </c>
      <c r="K62" s="11">
        <f t="shared" si="2"/>
        <v>0</v>
      </c>
      <c r="L62" s="11">
        <f t="shared" si="3"/>
        <v>0</v>
      </c>
      <c r="M62" s="11">
        <f t="shared" si="4"/>
        <v>0</v>
      </c>
      <c r="N62" s="12">
        <f t="shared" si="5"/>
        <v>0</v>
      </c>
      <c r="O62" s="13">
        <f t="shared" si="6"/>
        <v>0</v>
      </c>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row>
    <row r="63" spans="1:69" s="7" customFormat="1" ht="42.75" x14ac:dyDescent="0.2">
      <c r="A63" s="8">
        <v>44</v>
      </c>
      <c r="B63" s="51" t="s">
        <v>87</v>
      </c>
      <c r="C63" s="9"/>
      <c r="D63" s="52">
        <v>22894</v>
      </c>
      <c r="E63" s="52" t="s">
        <v>94</v>
      </c>
      <c r="F63" s="10"/>
      <c r="G63" s="4">
        <v>0</v>
      </c>
      <c r="H63" s="11">
        <f t="shared" si="0"/>
        <v>0</v>
      </c>
      <c r="I63" s="4">
        <v>0</v>
      </c>
      <c r="J63" s="11">
        <f t="shared" si="1"/>
        <v>0</v>
      </c>
      <c r="K63" s="11">
        <f t="shared" si="2"/>
        <v>0</v>
      </c>
      <c r="L63" s="11">
        <f t="shared" si="3"/>
        <v>0</v>
      </c>
      <c r="M63" s="11">
        <f t="shared" si="4"/>
        <v>0</v>
      </c>
      <c r="N63" s="12">
        <f t="shared" si="5"/>
        <v>0</v>
      </c>
      <c r="O63" s="13">
        <f t="shared" si="6"/>
        <v>0</v>
      </c>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row>
    <row r="64" spans="1:69" s="7" customFormat="1" ht="85.5" x14ac:dyDescent="0.2">
      <c r="A64" s="8">
        <v>45</v>
      </c>
      <c r="B64" s="51" t="s">
        <v>88</v>
      </c>
      <c r="C64" s="9"/>
      <c r="D64" s="52">
        <v>1380</v>
      </c>
      <c r="E64" s="52" t="s">
        <v>94</v>
      </c>
      <c r="F64" s="10"/>
      <c r="G64" s="4">
        <v>0</v>
      </c>
      <c r="H64" s="11">
        <f t="shared" si="0"/>
        <v>0</v>
      </c>
      <c r="I64" s="4">
        <v>0</v>
      </c>
      <c r="J64" s="11">
        <f t="shared" si="1"/>
        <v>0</v>
      </c>
      <c r="K64" s="11">
        <f t="shared" si="2"/>
        <v>0</v>
      </c>
      <c r="L64" s="11">
        <f t="shared" si="3"/>
        <v>0</v>
      </c>
      <c r="M64" s="11">
        <f t="shared" si="4"/>
        <v>0</v>
      </c>
      <c r="N64" s="12">
        <f t="shared" si="5"/>
        <v>0</v>
      </c>
      <c r="O64" s="13">
        <f t="shared" si="6"/>
        <v>0</v>
      </c>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row>
    <row r="65" spans="1:69" s="7" customFormat="1" ht="71.25" x14ac:dyDescent="0.2">
      <c r="A65" s="8">
        <v>46</v>
      </c>
      <c r="B65" s="51" t="s">
        <v>89</v>
      </c>
      <c r="C65" s="9"/>
      <c r="D65" s="52">
        <v>2</v>
      </c>
      <c r="E65" s="52" t="s">
        <v>95</v>
      </c>
      <c r="F65" s="10"/>
      <c r="G65" s="4">
        <v>0</v>
      </c>
      <c r="H65" s="11">
        <f t="shared" si="0"/>
        <v>0</v>
      </c>
      <c r="I65" s="4">
        <v>0</v>
      </c>
      <c r="J65" s="11">
        <f t="shared" si="1"/>
        <v>0</v>
      </c>
      <c r="K65" s="11">
        <f t="shared" si="2"/>
        <v>0</v>
      </c>
      <c r="L65" s="11">
        <f t="shared" si="3"/>
        <v>0</v>
      </c>
      <c r="M65" s="11">
        <f t="shared" si="4"/>
        <v>0</v>
      </c>
      <c r="N65" s="12">
        <f t="shared" si="5"/>
        <v>0</v>
      </c>
      <c r="O65" s="13">
        <f t="shared" si="6"/>
        <v>0</v>
      </c>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row>
    <row r="66" spans="1:69" s="7" customFormat="1" ht="57" x14ac:dyDescent="0.2">
      <c r="A66" s="8">
        <v>47</v>
      </c>
      <c r="B66" s="51" t="s">
        <v>90</v>
      </c>
      <c r="C66" s="9"/>
      <c r="D66" s="52">
        <v>88</v>
      </c>
      <c r="E66" s="52" t="s">
        <v>94</v>
      </c>
      <c r="F66" s="10"/>
      <c r="G66" s="4">
        <v>0</v>
      </c>
      <c r="H66" s="11">
        <f t="shared" si="0"/>
        <v>0</v>
      </c>
      <c r="I66" s="4">
        <v>0</v>
      </c>
      <c r="J66" s="11">
        <f t="shared" si="1"/>
        <v>0</v>
      </c>
      <c r="K66" s="11">
        <f t="shared" si="2"/>
        <v>0</v>
      </c>
      <c r="L66" s="11">
        <f t="shared" si="3"/>
        <v>0</v>
      </c>
      <c r="M66" s="11">
        <f t="shared" si="4"/>
        <v>0</v>
      </c>
      <c r="N66" s="12">
        <f t="shared" si="5"/>
        <v>0</v>
      </c>
      <c r="O66" s="13">
        <f t="shared" si="6"/>
        <v>0</v>
      </c>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row>
    <row r="67" spans="1:69" s="7" customFormat="1" ht="57" x14ac:dyDescent="0.2">
      <c r="A67" s="8">
        <v>48</v>
      </c>
      <c r="B67" s="51" t="s">
        <v>91</v>
      </c>
      <c r="C67" s="9"/>
      <c r="D67" s="52">
        <v>8</v>
      </c>
      <c r="E67" s="52" t="s">
        <v>95</v>
      </c>
      <c r="F67" s="10"/>
      <c r="G67" s="4">
        <v>0</v>
      </c>
      <c r="H67" s="11">
        <f t="shared" si="0"/>
        <v>0</v>
      </c>
      <c r="I67" s="4">
        <v>0</v>
      </c>
      <c r="J67" s="11">
        <f t="shared" si="1"/>
        <v>0</v>
      </c>
      <c r="K67" s="11">
        <f t="shared" si="2"/>
        <v>0</v>
      </c>
      <c r="L67" s="11">
        <f t="shared" si="3"/>
        <v>0</v>
      </c>
      <c r="M67" s="11">
        <f t="shared" si="4"/>
        <v>0</v>
      </c>
      <c r="N67" s="12">
        <f t="shared" si="5"/>
        <v>0</v>
      </c>
      <c r="O67" s="13">
        <f t="shared" si="6"/>
        <v>0</v>
      </c>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row>
    <row r="68" spans="1:69" s="7" customFormat="1" ht="57" x14ac:dyDescent="0.2">
      <c r="A68" s="8">
        <v>49</v>
      </c>
      <c r="B68" s="51" t="s">
        <v>92</v>
      </c>
      <c r="C68" s="9"/>
      <c r="D68" s="52">
        <v>1380</v>
      </c>
      <c r="E68" s="52" t="s">
        <v>94</v>
      </c>
      <c r="F68" s="10"/>
      <c r="G68" s="4">
        <v>0</v>
      </c>
      <c r="H68" s="11">
        <f t="shared" si="0"/>
        <v>0</v>
      </c>
      <c r="I68" s="4">
        <v>0</v>
      </c>
      <c r="J68" s="11">
        <f t="shared" si="1"/>
        <v>0</v>
      </c>
      <c r="K68" s="11">
        <f t="shared" si="2"/>
        <v>0</v>
      </c>
      <c r="L68" s="11">
        <f t="shared" si="3"/>
        <v>0</v>
      </c>
      <c r="M68" s="11">
        <f t="shared" si="4"/>
        <v>0</v>
      </c>
      <c r="N68" s="12">
        <f t="shared" si="5"/>
        <v>0</v>
      </c>
      <c r="O68" s="13">
        <f t="shared" si="6"/>
        <v>0</v>
      </c>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row>
    <row r="69" spans="1:69" s="7" customFormat="1" ht="28.5" x14ac:dyDescent="0.2">
      <c r="A69" s="8">
        <v>50</v>
      </c>
      <c r="B69" s="51" t="s">
        <v>93</v>
      </c>
      <c r="C69" s="9"/>
      <c r="D69" s="52">
        <v>792</v>
      </c>
      <c r="E69" s="52" t="s">
        <v>94</v>
      </c>
      <c r="F69" s="10"/>
      <c r="G69" s="4">
        <v>0</v>
      </c>
      <c r="H69" s="11">
        <f t="shared" si="0"/>
        <v>0</v>
      </c>
      <c r="I69" s="4">
        <v>0</v>
      </c>
      <c r="J69" s="11">
        <f t="shared" si="1"/>
        <v>0</v>
      </c>
      <c r="K69" s="11">
        <f t="shared" si="2"/>
        <v>0</v>
      </c>
      <c r="L69" s="11">
        <f t="shared" si="3"/>
        <v>0</v>
      </c>
      <c r="M69" s="11">
        <f t="shared" si="4"/>
        <v>0</v>
      </c>
      <c r="N69" s="12">
        <f t="shared" si="5"/>
        <v>0</v>
      </c>
      <c r="O69" s="13">
        <f t="shared" si="6"/>
        <v>0</v>
      </c>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row>
    <row r="70" spans="1:69" s="7" customFormat="1" ht="42" customHeight="1" x14ac:dyDescent="0.2">
      <c r="A70" s="53"/>
      <c r="B70" s="53"/>
      <c r="C70" s="53"/>
      <c r="D70" s="53"/>
      <c r="E70" s="53"/>
      <c r="F70" s="53"/>
      <c r="G70" s="53"/>
      <c r="H70" s="53"/>
      <c r="I70" s="53"/>
      <c r="J70" s="53"/>
      <c r="K70" s="53"/>
      <c r="L70" s="53"/>
      <c r="M70" s="82" t="s">
        <v>35</v>
      </c>
      <c r="N70" s="82"/>
      <c r="O70" s="14">
        <f>SUMIF(G:G,0%,L:L)</f>
        <v>0</v>
      </c>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row>
    <row r="71" spans="1:69" s="21" customFormat="1" ht="39" customHeight="1" thickBot="1" x14ac:dyDescent="0.25">
      <c r="A71" s="90" t="s">
        <v>24</v>
      </c>
      <c r="B71" s="91"/>
      <c r="C71" s="91"/>
      <c r="D71" s="91"/>
      <c r="E71" s="91"/>
      <c r="F71" s="91"/>
      <c r="G71" s="91"/>
      <c r="H71" s="91"/>
      <c r="I71" s="91"/>
      <c r="J71" s="91"/>
      <c r="K71" s="91"/>
      <c r="L71" s="91"/>
      <c r="M71" s="82" t="s">
        <v>10</v>
      </c>
      <c r="N71" s="82"/>
      <c r="O71" s="14">
        <f>SUMIF(G:G,5%,L:L)</f>
        <v>0</v>
      </c>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row>
    <row r="72" spans="1:69" s="21" customFormat="1" ht="30" customHeight="1" x14ac:dyDescent="0.2">
      <c r="A72" s="87" t="s">
        <v>41</v>
      </c>
      <c r="B72" s="87"/>
      <c r="C72" s="87"/>
      <c r="D72" s="87"/>
      <c r="E72" s="87"/>
      <c r="F72" s="87"/>
      <c r="G72" s="87"/>
      <c r="H72" s="87"/>
      <c r="I72" s="87"/>
      <c r="J72" s="87"/>
      <c r="K72" s="87"/>
      <c r="L72" s="88"/>
      <c r="M72" s="82" t="s">
        <v>11</v>
      </c>
      <c r="N72" s="82"/>
      <c r="O72" s="14">
        <f>SUMIF(G:G,19%,L:L)</f>
        <v>0</v>
      </c>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row>
    <row r="73" spans="1:69" s="21" customFormat="1" ht="30" customHeight="1" x14ac:dyDescent="0.2">
      <c r="A73" s="89"/>
      <c r="B73" s="89"/>
      <c r="C73" s="89"/>
      <c r="D73" s="89"/>
      <c r="E73" s="89"/>
      <c r="F73" s="89"/>
      <c r="G73" s="89"/>
      <c r="H73" s="89"/>
      <c r="I73" s="89"/>
      <c r="J73" s="89"/>
      <c r="K73" s="89"/>
      <c r="L73" s="89"/>
      <c r="M73" s="83" t="s">
        <v>7</v>
      </c>
      <c r="N73" s="84"/>
      <c r="O73" s="15">
        <f>SUM(O70:O72)</f>
        <v>0</v>
      </c>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row>
    <row r="74" spans="1:69" s="21" customFormat="1" ht="30" customHeight="1" x14ac:dyDescent="0.2">
      <c r="A74" s="89"/>
      <c r="B74" s="89"/>
      <c r="C74" s="89"/>
      <c r="D74" s="89"/>
      <c r="E74" s="89"/>
      <c r="F74" s="89"/>
      <c r="G74" s="89"/>
      <c r="H74" s="89"/>
      <c r="I74" s="89"/>
      <c r="J74" s="89"/>
      <c r="K74" s="89"/>
      <c r="L74" s="89"/>
      <c r="M74" s="85" t="s">
        <v>12</v>
      </c>
      <c r="N74" s="86"/>
      <c r="O74" s="16">
        <f>ROUND(O71*5%,0)</f>
        <v>0</v>
      </c>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row>
    <row r="75" spans="1:69" s="21" customFormat="1" ht="30" customHeight="1" x14ac:dyDescent="0.2">
      <c r="A75" s="89"/>
      <c r="B75" s="89"/>
      <c r="C75" s="89"/>
      <c r="D75" s="89"/>
      <c r="E75" s="89"/>
      <c r="F75" s="89"/>
      <c r="G75" s="89"/>
      <c r="H75" s="89"/>
      <c r="I75" s="89"/>
      <c r="J75" s="89"/>
      <c r="K75" s="89"/>
      <c r="L75" s="89"/>
      <c r="M75" s="85" t="s">
        <v>13</v>
      </c>
      <c r="N75" s="86"/>
      <c r="O75" s="14">
        <f>ROUND(O72*19%,0)</f>
        <v>0</v>
      </c>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row>
    <row r="76" spans="1:69" s="21" customFormat="1" ht="30" customHeight="1" x14ac:dyDescent="0.2">
      <c r="A76" s="89"/>
      <c r="B76" s="89"/>
      <c r="C76" s="89"/>
      <c r="D76" s="89"/>
      <c r="E76" s="89"/>
      <c r="F76" s="89"/>
      <c r="G76" s="89"/>
      <c r="H76" s="89"/>
      <c r="I76" s="89"/>
      <c r="J76" s="89"/>
      <c r="K76" s="89"/>
      <c r="L76" s="89"/>
      <c r="M76" s="83" t="s">
        <v>14</v>
      </c>
      <c r="N76" s="84"/>
      <c r="O76" s="15">
        <f>SUM(O74:O75)</f>
        <v>0</v>
      </c>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row>
    <row r="77" spans="1:69" s="21" customFormat="1" ht="36.75" customHeight="1" x14ac:dyDescent="0.2">
      <c r="A77" s="89"/>
      <c r="B77" s="89"/>
      <c r="C77" s="89"/>
      <c r="D77" s="89"/>
      <c r="E77" s="89"/>
      <c r="F77" s="89"/>
      <c r="G77" s="89"/>
      <c r="H77" s="89"/>
      <c r="I77" s="89"/>
      <c r="J77" s="89"/>
      <c r="K77" s="89"/>
      <c r="L77" s="89"/>
      <c r="M77" s="54" t="s">
        <v>33</v>
      </c>
      <c r="N77" s="55"/>
      <c r="O77" s="14">
        <f>SUMIF(I:I,8%,N:N)</f>
        <v>0</v>
      </c>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row>
    <row r="78" spans="1:69" s="21" customFormat="1" ht="37.5" customHeight="1" x14ac:dyDescent="0.2">
      <c r="A78" s="89"/>
      <c r="B78" s="89"/>
      <c r="C78" s="89"/>
      <c r="D78" s="89"/>
      <c r="E78" s="89"/>
      <c r="F78" s="89"/>
      <c r="G78" s="89"/>
      <c r="H78" s="89"/>
      <c r="I78" s="89"/>
      <c r="J78" s="89"/>
      <c r="K78" s="89"/>
      <c r="L78" s="89"/>
      <c r="M78" s="56" t="s">
        <v>32</v>
      </c>
      <c r="N78" s="57"/>
      <c r="O78" s="15">
        <f>SUM(O77)</f>
        <v>0</v>
      </c>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row>
    <row r="79" spans="1:69" s="21" customFormat="1" ht="42" customHeight="1" x14ac:dyDescent="0.2">
      <c r="A79" s="89"/>
      <c r="B79" s="89"/>
      <c r="C79" s="89"/>
      <c r="D79" s="89"/>
      <c r="E79" s="89"/>
      <c r="F79" s="89"/>
      <c r="G79" s="89"/>
      <c r="H79" s="89"/>
      <c r="I79" s="89"/>
      <c r="J79" s="89"/>
      <c r="K79" s="89"/>
      <c r="L79" s="89"/>
      <c r="M79" s="92" t="s">
        <v>15</v>
      </c>
      <c r="N79" s="92"/>
      <c r="O79" s="15">
        <f>+O73+O76+O78</f>
        <v>0</v>
      </c>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row>
    <row r="80" spans="1:69" x14ac:dyDescent="0.25">
      <c r="N80" s="29"/>
      <c r="O80" s="29"/>
    </row>
    <row r="81" spans="1:15" x14ac:dyDescent="0.25">
      <c r="N81" s="29"/>
      <c r="O81" s="29"/>
    </row>
    <row r="82" spans="1:15" x14ac:dyDescent="0.25">
      <c r="N82" s="29"/>
      <c r="O82" s="29"/>
    </row>
    <row r="83" spans="1:15" x14ac:dyDescent="0.25">
      <c r="B83" s="80"/>
      <c r="C83" s="80"/>
      <c r="N83" s="29"/>
      <c r="O83" s="29"/>
    </row>
    <row r="84" spans="1:15" ht="15.75" thickBot="1" x14ac:dyDescent="0.3">
      <c r="B84" s="81"/>
      <c r="C84" s="81"/>
      <c r="N84" s="29"/>
      <c r="O84" s="29"/>
    </row>
    <row r="85" spans="1:15" x14ac:dyDescent="0.25">
      <c r="B85" s="74" t="s">
        <v>20</v>
      </c>
      <c r="C85" s="74"/>
      <c r="N85" s="29"/>
      <c r="O85" s="29"/>
    </row>
    <row r="86" spans="1:15" x14ac:dyDescent="0.25">
      <c r="N86" s="29"/>
      <c r="O86" s="29"/>
    </row>
    <row r="87" spans="1:15" x14ac:dyDescent="0.25">
      <c r="A87" s="17" t="s">
        <v>43</v>
      </c>
      <c r="N87" s="29"/>
      <c r="O87" s="29"/>
    </row>
    <row r="88" spans="1:15" x14ac:dyDescent="0.25">
      <c r="N88" s="29"/>
      <c r="O88" s="29"/>
    </row>
    <row r="89" spans="1:15" x14ac:dyDescent="0.25">
      <c r="N89" s="29"/>
      <c r="O89" s="29"/>
    </row>
    <row r="90" spans="1:15" x14ac:dyDescent="0.25">
      <c r="N90" s="29"/>
      <c r="O90" s="29"/>
    </row>
    <row r="91" spans="1:15" x14ac:dyDescent="0.25">
      <c r="N91" s="29"/>
      <c r="O91" s="29"/>
    </row>
    <row r="92" spans="1:15" x14ac:dyDescent="0.25">
      <c r="N92" s="29"/>
      <c r="O92" s="29"/>
    </row>
    <row r="93" spans="1:15" x14ac:dyDescent="0.25">
      <c r="N93" s="29"/>
      <c r="O93" s="29"/>
    </row>
    <row r="94" spans="1:15" x14ac:dyDescent="0.25">
      <c r="N94" s="29"/>
      <c r="O94" s="29"/>
    </row>
    <row r="95" spans="1:15" x14ac:dyDescent="0.25">
      <c r="N95" s="29"/>
      <c r="O95" s="29"/>
    </row>
    <row r="96" spans="1:15" x14ac:dyDescent="0.25">
      <c r="N96" s="29"/>
      <c r="O96" s="29"/>
    </row>
    <row r="97" spans="14:15" x14ac:dyDescent="0.25">
      <c r="N97" s="29"/>
      <c r="O97" s="29"/>
    </row>
    <row r="98" spans="14:15" x14ac:dyDescent="0.25">
      <c r="N98" s="29"/>
      <c r="O98" s="29"/>
    </row>
    <row r="99" spans="14:15" x14ac:dyDescent="0.25">
      <c r="N99" s="29"/>
      <c r="O99" s="29"/>
    </row>
    <row r="100" spans="14:15" x14ac:dyDescent="0.25">
      <c r="N100" s="29"/>
      <c r="O100" s="29"/>
    </row>
    <row r="101" spans="14:15" x14ac:dyDescent="0.25">
      <c r="N101" s="29"/>
      <c r="O101" s="29"/>
    </row>
    <row r="102" spans="14:15" x14ac:dyDescent="0.25">
      <c r="N102" s="29"/>
      <c r="O102" s="29"/>
    </row>
    <row r="103" spans="14:15" x14ac:dyDescent="0.25">
      <c r="N103" s="29"/>
      <c r="O103" s="29"/>
    </row>
    <row r="104" spans="14:15" x14ac:dyDescent="0.25">
      <c r="N104" s="29"/>
      <c r="O104" s="29"/>
    </row>
    <row r="105" spans="14:15" x14ac:dyDescent="0.25">
      <c r="N105" s="29"/>
      <c r="O105" s="29"/>
    </row>
    <row r="106" spans="14:15" x14ac:dyDescent="0.25">
      <c r="N106" s="29"/>
      <c r="O106" s="29"/>
    </row>
    <row r="107" spans="14:15" x14ac:dyDescent="0.25">
      <c r="N107" s="29"/>
      <c r="O107" s="29"/>
    </row>
    <row r="108" spans="14:15" x14ac:dyDescent="0.25">
      <c r="N108" s="29"/>
      <c r="O108" s="29"/>
    </row>
    <row r="109" spans="14:15" x14ac:dyDescent="0.25">
      <c r="N109" s="29"/>
      <c r="O109" s="29"/>
    </row>
    <row r="110" spans="14:15" x14ac:dyDescent="0.25">
      <c r="N110" s="29"/>
      <c r="O110" s="29"/>
    </row>
    <row r="111" spans="14:15" x14ac:dyDescent="0.25">
      <c r="N111" s="29"/>
      <c r="O111" s="29"/>
    </row>
    <row r="112" spans="14:15" x14ac:dyDescent="0.25">
      <c r="N112" s="29"/>
      <c r="O112" s="29"/>
    </row>
    <row r="113" spans="14:15" x14ac:dyDescent="0.25">
      <c r="N113" s="29"/>
      <c r="O113" s="29"/>
    </row>
    <row r="114" spans="14:15" x14ac:dyDescent="0.25">
      <c r="N114" s="29"/>
      <c r="O114" s="29"/>
    </row>
    <row r="115" spans="14:15" x14ac:dyDescent="0.25">
      <c r="N115" s="29"/>
      <c r="O115" s="29"/>
    </row>
    <row r="116" spans="14:15" x14ac:dyDescent="0.25">
      <c r="N116" s="29"/>
      <c r="O116" s="29"/>
    </row>
    <row r="117" spans="14:15" x14ac:dyDescent="0.25">
      <c r="N117" s="29"/>
      <c r="O117" s="29"/>
    </row>
    <row r="118" spans="14:15" x14ac:dyDescent="0.25">
      <c r="N118" s="29"/>
      <c r="O118" s="29"/>
    </row>
    <row r="119" spans="14:15" x14ac:dyDescent="0.25">
      <c r="N119" s="29"/>
      <c r="O119" s="29"/>
    </row>
    <row r="120" spans="14:15" x14ac:dyDescent="0.25">
      <c r="N120" s="29"/>
      <c r="O120" s="29"/>
    </row>
    <row r="121" spans="14:15" x14ac:dyDescent="0.25">
      <c r="N121" s="29"/>
      <c r="O121" s="29"/>
    </row>
    <row r="122" spans="14:15" x14ac:dyDescent="0.25">
      <c r="N122" s="29"/>
      <c r="O122" s="29"/>
    </row>
    <row r="123" spans="14:15" x14ac:dyDescent="0.25">
      <c r="N123" s="29"/>
      <c r="O123" s="29"/>
    </row>
    <row r="124" spans="14:15" x14ac:dyDescent="0.25">
      <c r="N124" s="29"/>
      <c r="O124" s="29"/>
    </row>
    <row r="125" spans="14:15" x14ac:dyDescent="0.25">
      <c r="N125" s="29"/>
      <c r="O125" s="29"/>
    </row>
    <row r="126" spans="14:15" x14ac:dyDescent="0.25">
      <c r="N126" s="29"/>
      <c r="O126" s="29"/>
    </row>
    <row r="127" spans="14:15" x14ac:dyDescent="0.25">
      <c r="N127" s="29"/>
      <c r="O127" s="29"/>
    </row>
    <row r="128" spans="14:15" x14ac:dyDescent="0.25">
      <c r="N128" s="29"/>
      <c r="O128" s="29"/>
    </row>
    <row r="129" spans="14:15" x14ac:dyDescent="0.25">
      <c r="N129" s="29"/>
      <c r="O129" s="29"/>
    </row>
    <row r="130" spans="14:15" x14ac:dyDescent="0.25">
      <c r="N130" s="29"/>
      <c r="O130" s="29"/>
    </row>
    <row r="131" spans="14:15" x14ac:dyDescent="0.25">
      <c r="N131" s="29"/>
      <c r="O131" s="29"/>
    </row>
    <row r="132" spans="14:15" x14ac:dyDescent="0.25">
      <c r="N132" s="29"/>
      <c r="O132" s="29"/>
    </row>
    <row r="133" spans="14:15" x14ac:dyDescent="0.25">
      <c r="N133" s="29"/>
      <c r="O133" s="29"/>
    </row>
    <row r="134" spans="14:15" x14ac:dyDescent="0.25">
      <c r="N134" s="29"/>
      <c r="O134" s="29"/>
    </row>
    <row r="135" spans="14:15" x14ac:dyDescent="0.25">
      <c r="N135" s="29"/>
      <c r="O135" s="29"/>
    </row>
    <row r="136" spans="14:15" x14ac:dyDescent="0.25">
      <c r="N136" s="29"/>
      <c r="O136" s="29"/>
    </row>
    <row r="137" spans="14:15" x14ac:dyDescent="0.25">
      <c r="N137" s="29"/>
      <c r="O137" s="29"/>
    </row>
    <row r="138" spans="14:15" x14ac:dyDescent="0.25">
      <c r="N138" s="29"/>
      <c r="O138" s="29"/>
    </row>
    <row r="139" spans="14:15" x14ac:dyDescent="0.25">
      <c r="N139" s="29"/>
      <c r="O139" s="29"/>
    </row>
    <row r="140" spans="14:15" x14ac:dyDescent="0.25">
      <c r="N140" s="29"/>
      <c r="O140" s="29"/>
    </row>
    <row r="141" spans="14:15" x14ac:dyDescent="0.25">
      <c r="N141" s="29"/>
      <c r="O141" s="29"/>
    </row>
    <row r="142" spans="14:15" x14ac:dyDescent="0.25">
      <c r="N142" s="29"/>
      <c r="O142" s="29"/>
    </row>
    <row r="143" spans="14:15" x14ac:dyDescent="0.25">
      <c r="N143" s="29"/>
      <c r="O143" s="29"/>
    </row>
    <row r="144" spans="14:15" x14ac:dyDescent="0.25">
      <c r="N144" s="29"/>
      <c r="O144" s="29"/>
    </row>
    <row r="145" spans="14:15" x14ac:dyDescent="0.25">
      <c r="N145" s="29"/>
      <c r="O145" s="29"/>
    </row>
    <row r="146" spans="14:15" x14ac:dyDescent="0.25">
      <c r="N146" s="29"/>
      <c r="O146" s="29"/>
    </row>
    <row r="147" spans="14:15" x14ac:dyDescent="0.25">
      <c r="N147" s="29"/>
      <c r="O147" s="29"/>
    </row>
    <row r="148" spans="14:15" x14ac:dyDescent="0.25">
      <c r="N148" s="29"/>
      <c r="O148" s="29"/>
    </row>
    <row r="149" spans="14:15" x14ac:dyDescent="0.25">
      <c r="N149" s="29"/>
      <c r="O149" s="29"/>
    </row>
    <row r="150" spans="14:15" x14ac:dyDescent="0.25">
      <c r="N150" s="29"/>
      <c r="O150" s="29"/>
    </row>
    <row r="151" spans="14:15" x14ac:dyDescent="0.25">
      <c r="N151" s="29"/>
      <c r="O151" s="29"/>
    </row>
    <row r="152" spans="14:15" x14ac:dyDescent="0.25">
      <c r="N152" s="29"/>
      <c r="O152" s="29"/>
    </row>
    <row r="153" spans="14:15" x14ac:dyDescent="0.25">
      <c r="N153" s="29"/>
      <c r="O153" s="29"/>
    </row>
    <row r="154" spans="14:15" x14ac:dyDescent="0.25">
      <c r="N154" s="29"/>
      <c r="O154" s="29"/>
    </row>
    <row r="155" spans="14:15" x14ac:dyDescent="0.25">
      <c r="N155" s="29"/>
      <c r="O155" s="29"/>
    </row>
    <row r="156" spans="14:15" x14ac:dyDescent="0.25">
      <c r="N156" s="29"/>
      <c r="O156" s="29"/>
    </row>
    <row r="157" spans="14:15" x14ac:dyDescent="0.25">
      <c r="N157" s="29"/>
      <c r="O157" s="29"/>
    </row>
    <row r="158" spans="14:15" x14ac:dyDescent="0.25">
      <c r="N158" s="29"/>
      <c r="O158" s="29"/>
    </row>
    <row r="159" spans="14:15" x14ac:dyDescent="0.25">
      <c r="N159" s="29"/>
      <c r="O159" s="29"/>
    </row>
    <row r="160" spans="14:15" x14ac:dyDescent="0.25">
      <c r="N160" s="29"/>
      <c r="O160" s="29"/>
    </row>
    <row r="161" spans="14:15" x14ac:dyDescent="0.25">
      <c r="N161" s="29"/>
      <c r="O161" s="29"/>
    </row>
    <row r="162" spans="14:15" x14ac:dyDescent="0.25">
      <c r="N162" s="29"/>
      <c r="O162" s="29"/>
    </row>
    <row r="163" spans="14:15" x14ac:dyDescent="0.25">
      <c r="N163" s="29"/>
      <c r="O163" s="29"/>
    </row>
    <row r="164" spans="14:15" x14ac:dyDescent="0.25">
      <c r="N164" s="29"/>
      <c r="O164" s="29"/>
    </row>
  </sheetData>
  <sheetProtection algorithmName="SHA-512" hashValue="M1ybVPETsZrYDPi0H14dZ1T1iOdcXHWFyy5LBm9tc4Tp2ZAaDqhDteS4SSvtUD9AkpH68hZkhAwe1kqgobFU9A==" saltValue="CiMR4EUOXmLSF5IyomJ8Sg==" spinCount="100000" sheet="1" objects="1" scenarios="1" insertColumns="0" insertRows="0" deleteColumns="0" deleteRows="0" selectLockedCells="1" sort="0" pivotTables="0"/>
  <mergeCells count="30">
    <mergeCell ref="B85:C85"/>
    <mergeCell ref="D14:G14"/>
    <mergeCell ref="D16:G16"/>
    <mergeCell ref="F10:G10"/>
    <mergeCell ref="L10:N10"/>
    <mergeCell ref="B83:C84"/>
    <mergeCell ref="M70:N70"/>
    <mergeCell ref="M71:N71"/>
    <mergeCell ref="M72:N72"/>
    <mergeCell ref="M73:N73"/>
    <mergeCell ref="M74:N74"/>
    <mergeCell ref="M75:N75"/>
    <mergeCell ref="A72:L79"/>
    <mergeCell ref="A71:L71"/>
    <mergeCell ref="M76:N76"/>
    <mergeCell ref="M79:N79"/>
    <mergeCell ref="A70:L70"/>
    <mergeCell ref="M77:N77"/>
    <mergeCell ref="M78:N78"/>
    <mergeCell ref="N2:O2"/>
    <mergeCell ref="N3:O3"/>
    <mergeCell ref="N4:O4"/>
    <mergeCell ref="N5:O5"/>
    <mergeCell ref="A2:A5"/>
    <mergeCell ref="D12:G12"/>
    <mergeCell ref="A12:B16"/>
    <mergeCell ref="B2:M2"/>
    <mergeCell ref="B3:M3"/>
    <mergeCell ref="B4:M5"/>
    <mergeCell ref="A10:B10"/>
  </mergeCell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Hoja2!$D$7:$D$9</xm:f>
          </x14:formula1>
          <xm:sqref>G20:G69</xm:sqref>
        </x14:dataValidation>
        <x14:dataValidation type="list" allowBlank="1" showInputMessage="1" showErrorMessage="1" xr:uid="{00000000-0002-0000-0000-000001000000}">
          <x14:formula1>
            <xm:f>Hoja2!$F$7:$F$8</xm:f>
          </x14:formula1>
          <xm:sqref>I20:I69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D7" sqref="D7:F9"/>
    </sheetView>
  </sheetViews>
  <sheetFormatPr baseColWidth="10" defaultRowHeight="15" x14ac:dyDescent="0.25"/>
  <sheetData>
    <row r="7" spans="4:6" x14ac:dyDescent="0.25">
      <c r="D7" s="1">
        <v>0</v>
      </c>
      <c r="F7" s="3">
        <v>0.08</v>
      </c>
    </row>
    <row r="8" spans="4:6" x14ac:dyDescent="0.25">
      <c r="D8" s="1">
        <v>0.05</v>
      </c>
      <c r="F8" s="1">
        <v>0</v>
      </c>
    </row>
    <row r="9" spans="4:6" x14ac:dyDescent="0.25">
      <c r="D9" s="1">
        <v>0.19</v>
      </c>
    </row>
    <row r="10" spans="4:6" x14ac:dyDescent="0.25">
      <c r="D10" s="1"/>
    </row>
  </sheetData>
  <sheetProtection algorithmName="SHA-512" hashValue="JrSMd7UVtIHNQ4uTzgFDiaHCafzmx6Sj/87vJVVLr+hiJpE4NkHiVVbMTUfLAfll1Ku2Lej1LQmYPpfGPyiG1Q==" saltValue="dWEalDqI5ghvjp6WbRz/NQ=="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Rodríguez Pulgarin</cp:lastModifiedBy>
  <cp:lastPrinted>2022-01-27T18:55:46Z</cp:lastPrinted>
  <dcterms:created xsi:type="dcterms:W3CDTF">2017-04-28T13:22:52Z</dcterms:created>
  <dcterms:modified xsi:type="dcterms:W3CDTF">2022-08-05T20:18:42Z</dcterms:modified>
</cp:coreProperties>
</file>