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NIVERSIDAD DE CUNDINAMARCA\F Jhoanna compras\INVITACIONES PRIVADA\INV 173 ABS 99 EQUIPOS AUDIVISUALES\PUBLICACIÓN COMUNICACIONES\"/>
    </mc:Choice>
  </mc:AlternateContent>
  <bookViews>
    <workbookView xWindow="0" yWindow="0" windowWidth="21600" windowHeight="9636"/>
  </bookViews>
  <sheets>
    <sheet name="Hoja1" sheetId="1" r:id="rId1"/>
    <sheet name="Hoja2" sheetId="2" state="hidden" r:id="rId2"/>
  </sheets>
  <definedNames>
    <definedName name="_xlnm.Print_Area" localSheetId="0">Hoja1!$A$1:$O$83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1" i="1" l="1"/>
  <c r="N25" i="1"/>
  <c r="N29" i="1"/>
  <c r="N33" i="1"/>
  <c r="N37" i="1"/>
  <c r="N41" i="1"/>
  <c r="N45" i="1"/>
  <c r="N49" i="1"/>
  <c r="N53" i="1"/>
  <c r="N57" i="1"/>
  <c r="N62" i="1"/>
  <c r="M22" i="1"/>
  <c r="M26" i="1"/>
  <c r="M30" i="1"/>
  <c r="M34" i="1"/>
  <c r="M38" i="1"/>
  <c r="M42" i="1"/>
  <c r="M46" i="1"/>
  <c r="M50" i="1"/>
  <c r="M54" i="1"/>
  <c r="M58" i="1"/>
  <c r="L21" i="1"/>
  <c r="L22" i="1"/>
  <c r="N22" i="1" s="1"/>
  <c r="L23" i="1"/>
  <c r="M23" i="1" s="1"/>
  <c r="L24" i="1"/>
  <c r="M24" i="1" s="1"/>
  <c r="L25" i="1"/>
  <c r="L26" i="1"/>
  <c r="N26" i="1" s="1"/>
  <c r="L27" i="1"/>
  <c r="M27" i="1" s="1"/>
  <c r="L28" i="1"/>
  <c r="M28" i="1" s="1"/>
  <c r="L29" i="1"/>
  <c r="L30" i="1"/>
  <c r="N30" i="1" s="1"/>
  <c r="L31" i="1"/>
  <c r="M31" i="1" s="1"/>
  <c r="L32" i="1"/>
  <c r="M32" i="1" s="1"/>
  <c r="L33" i="1"/>
  <c r="L34" i="1"/>
  <c r="N34" i="1" s="1"/>
  <c r="L35" i="1"/>
  <c r="M35" i="1" s="1"/>
  <c r="L36" i="1"/>
  <c r="M36" i="1" s="1"/>
  <c r="L37" i="1"/>
  <c r="L38" i="1"/>
  <c r="N38" i="1" s="1"/>
  <c r="L39" i="1"/>
  <c r="M39" i="1" s="1"/>
  <c r="L40" i="1"/>
  <c r="M40" i="1" s="1"/>
  <c r="L41" i="1"/>
  <c r="L42" i="1"/>
  <c r="N42" i="1" s="1"/>
  <c r="L43" i="1"/>
  <c r="M43" i="1" s="1"/>
  <c r="L44" i="1"/>
  <c r="M44" i="1" s="1"/>
  <c r="L45" i="1"/>
  <c r="L46" i="1"/>
  <c r="N46" i="1" s="1"/>
  <c r="L47" i="1"/>
  <c r="M47" i="1" s="1"/>
  <c r="L48" i="1"/>
  <c r="M48" i="1" s="1"/>
  <c r="L49" i="1"/>
  <c r="L50" i="1"/>
  <c r="N50" i="1" s="1"/>
  <c r="L51" i="1"/>
  <c r="M51" i="1" s="1"/>
  <c r="L52" i="1"/>
  <c r="M52" i="1" s="1"/>
  <c r="L53" i="1"/>
  <c r="L54" i="1"/>
  <c r="N54" i="1" s="1"/>
  <c r="L55" i="1"/>
  <c r="M55" i="1" s="1"/>
  <c r="L56" i="1"/>
  <c r="M56" i="1" s="1"/>
  <c r="L57" i="1"/>
  <c r="L58" i="1"/>
  <c r="N58" i="1" s="1"/>
  <c r="L59" i="1"/>
  <c r="M59" i="1" s="1"/>
  <c r="L60" i="1"/>
  <c r="M60" i="1" s="1"/>
  <c r="L61" i="1"/>
  <c r="L62" i="1"/>
  <c r="L63" i="1"/>
  <c r="N63" i="1" s="1"/>
  <c r="L64" i="1"/>
  <c r="M64" i="1" s="1"/>
  <c r="K23" i="1"/>
  <c r="K27" i="1"/>
  <c r="K31" i="1"/>
  <c r="K35" i="1"/>
  <c r="K39" i="1"/>
  <c r="K43" i="1"/>
  <c r="K47" i="1"/>
  <c r="K51" i="1"/>
  <c r="K55" i="1"/>
  <c r="K59"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H21" i="1"/>
  <c r="K21" i="1" s="1"/>
  <c r="H22" i="1"/>
  <c r="K22" i="1" s="1"/>
  <c r="H23" i="1"/>
  <c r="H24" i="1"/>
  <c r="K24" i="1" s="1"/>
  <c r="H25" i="1"/>
  <c r="K25" i="1" s="1"/>
  <c r="H26" i="1"/>
  <c r="K26" i="1" s="1"/>
  <c r="H27" i="1"/>
  <c r="H28" i="1"/>
  <c r="K28" i="1" s="1"/>
  <c r="H29" i="1"/>
  <c r="K29" i="1" s="1"/>
  <c r="H30" i="1"/>
  <c r="K30" i="1" s="1"/>
  <c r="H31" i="1"/>
  <c r="H32" i="1"/>
  <c r="K32" i="1" s="1"/>
  <c r="H33" i="1"/>
  <c r="K33" i="1" s="1"/>
  <c r="H34" i="1"/>
  <c r="K34" i="1" s="1"/>
  <c r="H35" i="1"/>
  <c r="H36" i="1"/>
  <c r="K36" i="1" s="1"/>
  <c r="H37" i="1"/>
  <c r="K37" i="1" s="1"/>
  <c r="H38" i="1"/>
  <c r="K38" i="1" s="1"/>
  <c r="H39" i="1"/>
  <c r="H40" i="1"/>
  <c r="K40" i="1" s="1"/>
  <c r="H41" i="1"/>
  <c r="K41" i="1" s="1"/>
  <c r="H42" i="1"/>
  <c r="K42" i="1" s="1"/>
  <c r="H43" i="1"/>
  <c r="H44" i="1"/>
  <c r="K44" i="1" s="1"/>
  <c r="H45" i="1"/>
  <c r="K45" i="1" s="1"/>
  <c r="H46" i="1"/>
  <c r="K46" i="1" s="1"/>
  <c r="H47" i="1"/>
  <c r="H48" i="1"/>
  <c r="K48" i="1" s="1"/>
  <c r="H49" i="1"/>
  <c r="K49" i="1" s="1"/>
  <c r="H50" i="1"/>
  <c r="K50" i="1" s="1"/>
  <c r="H51" i="1"/>
  <c r="H52" i="1"/>
  <c r="K52" i="1" s="1"/>
  <c r="H53" i="1"/>
  <c r="K53" i="1" s="1"/>
  <c r="H54" i="1"/>
  <c r="K54" i="1" s="1"/>
  <c r="H55" i="1"/>
  <c r="H56" i="1"/>
  <c r="K56" i="1" s="1"/>
  <c r="H57" i="1"/>
  <c r="K57" i="1" s="1"/>
  <c r="H58" i="1"/>
  <c r="K58" i="1" s="1"/>
  <c r="H59" i="1"/>
  <c r="H60" i="1"/>
  <c r="K60" i="1" s="1"/>
  <c r="H61" i="1"/>
  <c r="K61" i="1" s="1"/>
  <c r="H62" i="1"/>
  <c r="K62" i="1" s="1"/>
  <c r="H63" i="1"/>
  <c r="K63" i="1" s="1"/>
  <c r="H64" i="1"/>
  <c r="K64" i="1" s="1"/>
  <c r="O49" i="1" l="1"/>
  <c r="O33" i="1"/>
  <c r="M62" i="1"/>
  <c r="O62" i="1" s="1"/>
  <c r="M57" i="1"/>
  <c r="O57" i="1" s="1"/>
  <c r="M53" i="1"/>
  <c r="O53" i="1" s="1"/>
  <c r="M49" i="1"/>
  <c r="M45" i="1"/>
  <c r="O45" i="1" s="1"/>
  <c r="M41" i="1"/>
  <c r="O41" i="1" s="1"/>
  <c r="M37" i="1"/>
  <c r="O37" i="1" s="1"/>
  <c r="M33" i="1"/>
  <c r="M29" i="1"/>
  <c r="O29" i="1" s="1"/>
  <c r="M25" i="1"/>
  <c r="O25" i="1" s="1"/>
  <c r="M21" i="1"/>
  <c r="O21" i="1" s="1"/>
  <c r="N60" i="1"/>
  <c r="O60" i="1" s="1"/>
  <c r="N56" i="1"/>
  <c r="O56" i="1" s="1"/>
  <c r="N52" i="1"/>
  <c r="O52" i="1" s="1"/>
  <c r="N48" i="1"/>
  <c r="O48" i="1" s="1"/>
  <c r="N44" i="1"/>
  <c r="O44" i="1" s="1"/>
  <c r="N40" i="1"/>
  <c r="O40" i="1" s="1"/>
  <c r="N36" i="1"/>
  <c r="O36" i="1" s="1"/>
  <c r="N32" i="1"/>
  <c r="O32" i="1" s="1"/>
  <c r="N28" i="1"/>
  <c r="O28" i="1" s="1"/>
  <c r="N24" i="1"/>
  <c r="O24" i="1" s="1"/>
  <c r="M63" i="1"/>
  <c r="N64" i="1"/>
  <c r="O64" i="1" s="1"/>
  <c r="N59" i="1"/>
  <c r="O59" i="1" s="1"/>
  <c r="N55" i="1"/>
  <c r="O55" i="1" s="1"/>
  <c r="N51" i="1"/>
  <c r="O51" i="1" s="1"/>
  <c r="N47" i="1"/>
  <c r="O47" i="1" s="1"/>
  <c r="N43" i="1"/>
  <c r="O43" i="1" s="1"/>
  <c r="N39" i="1"/>
  <c r="O39" i="1" s="1"/>
  <c r="N35" i="1"/>
  <c r="O35" i="1" s="1"/>
  <c r="N31" i="1"/>
  <c r="O31" i="1" s="1"/>
  <c r="N27" i="1"/>
  <c r="O27" i="1" s="1"/>
  <c r="N23" i="1"/>
  <c r="O23" i="1" s="1"/>
  <c r="O63" i="1"/>
  <c r="O58" i="1"/>
  <c r="O54" i="1"/>
  <c r="O50" i="1"/>
  <c r="O46" i="1"/>
  <c r="O42" i="1"/>
  <c r="O38" i="1"/>
  <c r="O34" i="1"/>
  <c r="O30" i="1"/>
  <c r="O26" i="1"/>
  <c r="O22" i="1"/>
  <c r="M61" i="1"/>
  <c r="N61" i="1"/>
  <c r="O61" i="1" s="1"/>
  <c r="H20" i="1"/>
  <c r="L20" i="1" l="1"/>
  <c r="O68" i="1" l="1"/>
  <c r="O71" i="1" s="1"/>
  <c r="O67" i="1"/>
  <c r="M20" i="1"/>
  <c r="N20" i="1"/>
  <c r="O20" i="1" l="1"/>
  <c r="O70" i="1" l="1"/>
  <c r="O72" i="1" s="1"/>
  <c r="O66" i="1"/>
  <c r="O69" i="1" l="1"/>
  <c r="O73" i="1"/>
  <c r="O74" i="1" s="1"/>
  <c r="J20" i="1"/>
  <c r="K20" i="1" s="1"/>
  <c r="O75"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<sst xmlns="http://schemas.openxmlformats.org/spreadsheetml/2006/main" count="132" uniqueCount="87">
  <si>
    <t>MACROPROCESO DE APOYO</t>
  </si>
  <si>
    <t>PÁGINA 1 DE 1</t>
  </si>
  <si>
    <t xml:space="preserve">PROCESO GESTIÓN BIENES Y SERVICIOS </t>
  </si>
  <si>
    <t>ANEXO 3. OFERTA ECONÓMICA</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</si>
  <si>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</si>
  <si>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</si>
  <si>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</si>
  <si>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</si>
  <si>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</si>
  <si>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</si>
  <si>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</si>
  <si>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</si>
  <si>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</si>
  <si>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</si>
  <si>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</si>
  <si>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</si>
  <si>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</si>
  <si>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</si>
  <si>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</si>
  <si>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</si>
  <si>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</si>
  <si>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</si>
  <si>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</si>
  <si>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</si>
  <si>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</si>
  <si>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</si>
  <si>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</si>
  <si>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</si>
  <si>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VALOR NO GRAVADO IVA 
(TARIFA 0%)</t>
  </si>
  <si>
    <t>ASPECTOS OBLIGATORIOS A TENER EN CUENTA</t>
  </si>
  <si>
    <t>VALOR GRAVADO IVA 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</si>
  <si>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</si>
  <si>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</si>
  <si>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</si>
  <si>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</si>
  <si>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</si>
  <si>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</si>
  <si>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</si>
  <si>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</si>
  <si>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</si>
  <si>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32.1- 41.3</t>
  </si>
  <si>
    <t>UNIDAD</t>
  </si>
  <si>
    <t>Tablets con pantalla de retina con CHIP M1  - 64GB, con procesador de ocho núcleos, de 10.9 pulgadas Cámara gran angular de 12 MP y apertura de ƒ/1.8 - Grabación de video 4K a 24 cps, 25 cps, 30 cps o 60 cps - ya que actualmente la oficina de comunicaciones cuenta con mixer de marca MACKIE modelo DL1608 con placa 64985, la cual dentro de sus características exige sistema operativo IOS.  </t>
  </si>
  <si>
    <t>Dispositivo para almacenar información NAS enclosure 16gb RAM -  procesador con 4 núcles y 6 hilos - 8  bahías SATA de 3,5 - 2 puertos Thunderbolt™ 3 – salida HDMI 2.0 Dimensiones 188,2 × 329,3 × 279,6 mm. Compatible con el item 6 de este proceso  </t>
  </si>
  <si>
    <t>Tablets de 10.4 pulgadas, con RAM 4gb - 4G - WiFi ac - Bluetooth 5.1 - USB tipo C  - IPS/LCD de 10,8 pulgadas - Resolución QHD+ 2.560 x 1.600 píxeles - Formato 16:10. Densidad de 280 píxeles por pulgada - dimensiones y peso 246 x 159 mm x 7.2 mm.460 gramos.  </t>
  </si>
  <si>
    <t>Computador todo en uno de 24 pulgadas, con 2 puertos Thunderbolt 3 para transferencia de datos del ítem 2 - USB 4 o usb c - Memoria RAM  8GB ampliable a 32 gs, teclado y mouse inalámbricos – con chi M1 – puerto de Red, Ethernet y wifi - compatibilidad de archivos con el  IMAC 27” inch, 2017 con placas 61159 con el que cuenta la oficina de comunicaciones de la UCundinamarca.</t>
  </si>
  <si>
    <t>Memoria SD de 64GB con capacidad de procesamiento UHS-I SDXC con velocidad de lectura 170mb/s cable10.</t>
  </si>
  <si>
    <t>Discos duros para NAS con capacidad de 6tb - Tamaño de 3.5  – Conexión SATA III - Tecnología de almacenamiento: HDD.Compatible con el item 2 de este proceso.</t>
  </si>
  <si>
    <t>Adaptadores convertidores de 3 puertos, HDMI /USB multi puerto con lector SD.</t>
  </si>
  <si>
    <t>Mouse inalámbrico de dimensiones 2.16 cm de alto, 5.71 de ancho compatible con IMAC 27” inch, 2017 con placas 61159 con el que cuenta la oficina de comunicaciones</t>
  </si>
  <si>
    <t>Teclado inalámbrico con teclado numerico – español. compatible con IMAC 27” inch, 2017 con placas 61159 con el que cuenta la oficina de comunicaciones de la UCundinamarca</t>
  </si>
  <si>
    <t>Adaptadores multi-puertos TIPO- C delgado con lector SD y salida HDMI – compatible con el item 4 y el IMAC 27 inch, 2017 con placas 61159 del inventario de la oficina de comunicaciones de la UCundinamarca.</t>
  </si>
  <si>
    <t>Cámara de formato APS-C con 25.8 megapixeles con resolución de 6000 x 4000 con lente de 18-55mm f/4-5.6 para cubrimiento de eventos (fotografía y video)  </t>
  </si>
  <si>
    <t>Dispositivo mezclador para transmisiones en vivo de alta calidad con HDMI para cuatro cámaras, con licencia de da vinci resolve incluida para realizar la colorización de las cámaras.</t>
  </si>
  <si>
    <t>Micrófonos de solapa inalámbricos (profesionales) con Conector/es de salida: usab - Frecuencia máxima: 20000Hz - Frecuencia mínima: 40Hz - Disminuye el sonido ambiental y capta tu voz con máxima calidad – conector de salida XLR, Jack 6.3 mm – con función NFC / Sync – Control de volumen con modo de ganancia automática - modo teléfono le permite monitorear su sonido a través de la salida de auriculares del receptor mientras graba.</t>
  </si>
  <si>
    <t>Videocámaras ultra HD 4k de alta velocidad con sensor de 21.14 mpx - Tamaño de la pantalla:  7.5 cm táctil, duración máxima de la batería: 250 m - Dimensiones: 109mm de ancho, 84mm de alto y 182mm de profundidad - Pesa 735g - enfoque preciso zoom de 20x. – compatibilidad con memorias SD, SDHC,SDXC    </t>
  </si>
  <si>
    <t>Transmisores y receptores de video inalámbrico, con salida SDI y HDMI con distancia de hasta 120 mts - Latencia de 0.08 segundos - 1 Transmisor y 1 Receptor - compatible con el item 12 y con el dispositivo de marca blackmagic modelo Atem mini pro de placa 67374, con el que cuenta la oficina de comunicaciones de la Universidad de Cundinamarca.</t>
  </si>
  <si>
    <t>Cámara digital de un  solo cuerpo, con sensor de formato completo de 26.2 mpx, que grabe video en full HD a 60 fps con montura EF compatible con el lente de marca Sigma 14mm – 24mm  de placas 61150 del inventario de la oficina de Comunicaciones de la UCundinamarca.</t>
  </si>
  <si>
    <t>Aparato transmisor y receptor tipo ROUTER inalámbrico Smart WI-FI de doble banda AC 1200.  </t>
  </si>
  <si>
    <t>Grabadora de audio de mano portátil profesional con 4 entradas de micrófono XLR con pads y + 48V -  Salidas de línea y auriculares de 3.5 mm -  2 entradas XLR-1/4 "Mic / Line / Hi-Z - Modos de grabación de podcast -música - campo – Pantalla táctil a color de 2.4” - Este será utilizado para generar Podcast en vivo desde diferentes espacios de la Universidad de Cundinamarca.  </t>
  </si>
  <si>
    <t>Adaptadores de video display port dp (macho) a HDMI (hembra).  </t>
  </si>
  <si>
    <t>Audífonos profesionales con aislamiento de sonido y hasta -32 decibeles con respuesta de frecuencia de 8 hz a 25 khz compatibles con el mixer maraca ,alesis   ref: multimix4  con  placa 50853 del inventario de la oficina de comunicaciones.  </t>
  </si>
  <si>
    <t>Sistema Teleprompter Universal plegable  para cámaras y celulares</t>
  </si>
  <si>
    <t>Micrófonos de solapa banda de frecuencia: 2.4GHz   Potencia: 32, 65mW - dimensiones del transmisor: 70 x 45 x 35 mm  - dimensiones del receptor: 82 x 30.7 x 12 mm -  Sensibilidad: -90dB +/- 3dB / 0dB = 1V / Pa, 1kHz - con conexión USB tipo c Inalámbricos    </t>
  </si>
  <si>
    <t>Trípode de 180 cm cabezal fluido, profesional para cámaras, con capacidad de carga de 3.5 kilos o superior. Con Separadores metálico - altura de trabajo: minimo: 0.81m / máximo: 1.8m. Nivel de burbuja incorporado. - Placa de liberación rápida - Angulo de Inclinación: -85 grados  a 90 grados.</t>
  </si>
  <si>
    <t>Foco bicolor LED portátil con Baterías y cargador, con adaptador de 16.8 voltios y temperatura de color de 2800 k a 5600k de 60w - Control de la potencia de 0 a 100% distancia operativa con Bluetooth de hasta 30 metros  Peso: 770 gramos Dimensiones: 1456 x 88 x 88mm</t>
  </si>
  <si>
    <t>Luz de video led bicolor 150 w - Rango de temperatura de color de 2800 K a 6500 K - 9 efectos FX integrados - Montura Bowens compatible con el item 31 de este proceso.</t>
  </si>
  <si>
    <t>Lente 75-300mm F/4.5 – 6, para sensor full frame, con montura compatible con el item 16 de este proceso.  </t>
  </si>
  <si>
    <t>Lente 85mm con apertura de difragma f/1.4   que debe ser compatible con el item 28 de este proceso.</t>
  </si>
  <si>
    <t>Convertidor de lentes con función autofoco,  compatible con el ítem 27 de este proceso  y compatible con cámara sony a 7 II de placa 40664 con la que cuenta la oficina de comunicaciones de la UCundinamarca.</t>
  </si>
  <si>
    <t>Trípode portátil de aluminio para cámara de fotografía (1.70 mts)</t>
  </si>
  <si>
    <t>Soporte montura para flash con montura Bowens para el flash con el que cuenta la oficina de comunicaciones de la UCundinamarca de placas 61155 marca YONGNUO modelo SPEEDLITE YN560 III</t>
  </si>
  <si>
    <t>Modificador de luz linterna plegable OCTABOX Diámetro de la caja suave: 95 cm/37.5 Tamaño del paquete: 77 * 17 * 5 cm/30.5 * 6.8 * con montura BOWENS compatible con el ítem 30 de este proceso.</t>
  </si>
  <si>
    <t>Micrófono de solapa - Banda de frecuencia: 2.4GHz  - Potencia: 32, 65mW - Dimensiones del transmisor: 70 x 45 x 35 mm  - Dimensiones del receptor: 82 x 30.7 x 12 mm -  Sensibilidad: -90dB +/- 3 Db / 0Db = 1v / Pa, 1kHz -  Inalámbrico compatibles con el ítem 1 de este proceso.</t>
  </si>
  <si>
    <t>Maletas para equipo fotografía profesional de 45x30x19 CM – tipo morral  </t>
  </si>
  <si>
    <t>Maleta de fotografía para viaje mochila 2 en 1 con ruedas (convertible) de 55X35X26 CM.</t>
  </si>
  <si>
    <t>Cable HDMI a HDMI de 5 metros de conector dorado de alta velocidad, soporta full HD y 3D.  </t>
  </si>
  <si>
    <t>Cable HDMI a mini HDMI (para cámaras) de 7 metros (25ft) para conectar camaras con las que cuenta actualmente  la oficina de comunicaciones al swicher de transmisión que se encuentra en el ítem 12 del presente proceso.</t>
  </si>
  <si>
    <t>Cable auxiliar Audio Jack 3.5 mm Macho A Macho 1.5 mt (6ft) Género: Macho-Macho - blindaje: trenza - Tipo: Cables auxiliar- diámetro exterior:3.5 mm     </t>
  </si>
  <si>
    <t>Batería de IONES de Litio recargables, con capacidad de 18650 para estabilizador de cámara ZHIYUN modelo CRANE 2 con placa 67377 que se encuentra en la oficina asesora de comunicaciones de la UCundinamarca.</t>
  </si>
  <si>
    <t>Cables tipo c con tecnología Thunderbolt 3 para transferencia de datos de 3 mts – Compatibles con el ítem 2 de este proceso.</t>
  </si>
  <si>
    <t>Cable USB tipo c de carga rápida de 100w Cables tipo c con tecnología Thunderbolt 3 para transferencia de datos de 3 mts – Compatibles con el ítem 2 de este proceso.</t>
  </si>
  <si>
    <t>Cable tipo c a tipo c de carga rápida de 100w compatible con el ítem 12 de este proceso  y con el dispositivo de marca blackmagic modelo Atem mini pro de placa 67374 con el que cuenta la oficina de comunicaciones de la UCundinamarca.</t>
  </si>
  <si>
    <t>Pilas AA PRO de 2550 MHA X 4 recargables con cargador compatible con baterías AA y AAA. – que conservan carga hasta 85 hrs.  </t>
  </si>
  <si>
    <t>Cargadores para led y sus 2 baterías f975 – Baterías de alta potencia de 7.800 mAh -  compatible con el ítem 25 de este proceso.</t>
  </si>
  <si>
    <t>Flex rebotador de luz flex reflector 110cm - 5 en 1.</t>
  </si>
  <si>
    <t> Sombrilla parabólica translúcida más difusor.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</si>
</sst>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9">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0" fontId="1" fillId="2" borderId="0" xfId="0" applyFont="1" applyFill="1" applyAlignment="1">
      <alignment horizontal="center" vertical="center" wrapText="1"/>
    </xf>
    <xf numFmtId="0" fontId="1" fillId="0" borderId="26" xfId="0" applyFont="1" applyBorder="1" applyAlignment="1">
      <alignment horizontal="center" vertical="center" wrapText="1"/>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9" fillId="2" borderId="1" xfId="0" applyFont="1" applyFill="1" applyBorder="1" applyAlignment="1">
      <alignment vertical="center"/>
    </xf>
    <xf numFmtId="0" fontId="9" fillId="2" borderId="3" xfId="0" applyFont="1" applyFill="1" applyBorder="1" applyAlignment="1">
      <alignment vertical="center"/>
    </xf>
    <xf numFmtId="0" fontId="6" fillId="2" borderId="0" xfId="0" applyFont="1" applyFill="1" applyAlignment="1">
      <alignment horizontal="left"/>
    </xf>
    <xf numFmtId="0" fontId="9" fillId="2"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center" vertical="center"/>
    </xf>
    <xf numFmtId="0" fontId="8" fillId="3" borderId="1" xfId="0" applyFont="1" applyFill="1" applyBorder="1" applyAlignment="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lignment vertical="center"/>
    </xf>
    <xf numFmtId="43" fontId="3" fillId="0" borderId="2" xfId="4" applyFont="1" applyBorder="1" applyAlignment="1" applyProtection="1">
      <alignment vertical="center"/>
    </xf>
    <xf numFmtId="43" fontId="3" fillId="0" borderId="1" xfId="4" applyFont="1" applyBorder="1" applyAlignment="1" applyProtection="1">
      <alignment vertical="center"/>
    </xf>
    <xf numFmtId="43" fontId="6" fillId="0" borderId="1" xfId="4" applyFont="1" applyBorder="1" applyAlignment="1" applyProtection="1">
      <alignment vertical="center"/>
    </xf>
    <xf numFmtId="43" fontId="3" fillId="0" borderId="1" xfId="4" applyFont="1" applyFill="1" applyBorder="1" applyAlignment="1" applyProtection="1">
      <alignment vertical="center"/>
    </xf>
    <xf numFmtId="0" fontId="3" fillId="0" borderId="0" xfId="0" applyFont="1" applyAlignment="1">
      <alignment vertical="center"/>
    </xf>
    <xf numFmtId="0" fontId="1" fillId="2" borderId="0" xfId="0" applyFont="1" applyFill="1" applyProtection="1">
      <protection locked="0"/>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35" borderId="1" xfId="0" applyFont="1" applyFill="1" applyBorder="1" applyAlignment="1" applyProtection="1">
      <alignment horizontal="left" vertical="center" wrapText="1"/>
      <protection locked="0"/>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43" fontId="3" fillId="2" borderId="1" xfId="3" applyFont="1" applyFill="1" applyBorder="1" applyAlignment="1" applyProtection="1">
      <alignment horizontal="center" vertical="center"/>
    </xf>
    <xf numFmtId="43" fontId="3" fillId="0" borderId="1" xfId="3" applyFont="1" applyFill="1" applyBorder="1" applyAlignment="1" applyProtection="1">
      <alignment horizontal="center" vertical="center"/>
    </xf>
    <xf numFmtId="0" fontId="8" fillId="35" borderId="1" xfId="0" applyFont="1" applyFill="1" applyBorder="1" applyAlignment="1">
      <alignment horizontal="center" vertical="center" wrapText="1"/>
    </xf>
    <xf numFmtId="0" fontId="0" fillId="35" borderId="1" xfId="0" applyFill="1" applyBorder="1" applyAlignment="1">
      <alignment vertical="center"/>
    </xf>
    <xf numFmtId="43" fontId="8" fillId="35" borderId="1" xfId="3" applyFont="1" applyFill="1" applyBorder="1" applyAlignment="1" applyProtection="1">
      <alignment horizontal="center" vertical="center" wrapText="1"/>
    </xf>
    <xf numFmtId="0" fontId="0" fillId="35" borderId="0" xfId="0" applyFill="1" applyAlignment="1">
      <alignment vertical="center"/>
    </xf>
    <xf numFmtId="0" fontId="1" fillId="0" borderId="26" xfId="0" applyFont="1" applyBorder="1" applyAlignment="1">
      <alignment vertical="center" wrapText="1"/>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9" fillId="2" borderId="14" xfId="0" applyFont="1" applyFill="1" applyBorder="1" applyAlignment="1" applyProtection="1">
      <alignment horizontal="center"/>
      <protection locked="0"/>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43" fontId="3" fillId="0" borderId="1" xfId="3" applyFont="1" applyBorder="1" applyAlignment="1" applyProtection="1">
      <alignment horizontal="center" vertical="center" wrapText="1"/>
    </xf>
    <xf numFmtId="43" fontId="3" fillId="0" borderId="2" xfId="3" applyFont="1" applyBorder="1" applyAlignment="1" applyProtection="1">
      <alignment horizontal="center"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1" xfId="0" applyFont="1" applyBorder="1" applyAlignment="1">
      <alignment horizontal="center" vertical="center" wrapText="1"/>
    </xf>
    <xf numFmtId="0" fontId="3" fillId="0" borderId="27" xfId="0" applyFont="1" applyBorder="1" applyAlignment="1">
      <alignment horizontal="left" vertical="center" wrapText="1"/>
    </xf>
    <xf numFmtId="0" fontId="3" fillId="0" borderId="33"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0" xfId="0" applyFont="1" applyBorder="1" applyAlignment="1">
      <alignment horizontal="left" vertical="center" wrapText="1"/>
    </xf>
    <xf numFmtId="0" fontId="3" fillId="0" borderId="30" xfId="0" applyFont="1" applyBorder="1" applyAlignment="1">
      <alignment horizontal="left" vertical="center" wrapText="1"/>
    </xf>
    <xf numFmtId="0" fontId="3" fillId="0" borderId="25" xfId="0" applyFont="1" applyBorder="1" applyAlignment="1">
      <alignment horizontal="left" vertical="center" wrapText="1"/>
    </xf>
    <xf numFmtId="0" fontId="3" fillId="0" borderId="32" xfId="0" applyFont="1" applyBorder="1" applyAlignment="1">
      <alignment horizontal="left" vertical="center" wrapText="1"/>
    </xf>
    <xf numFmtId="0" fontId="3" fillId="0" borderId="31" xfId="0" applyFont="1" applyBorder="1" applyAlignment="1">
      <alignment horizontal="left"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3" fillId="2" borderId="1" xfId="0" applyFont="1" applyFill="1" applyBorder="1" applyAlignment="1" applyProtection="1">
      <alignment horizontal="left" vertical="center"/>
      <protection locked="0"/>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3"/>
  <sheetViews>
    <sheetView tabSelected="1" zoomScale="55" zoomScaleNormal="55" zoomScaleSheetLayoutView="70" zoomScalePageLayoutView="55" workbookViewId="0">
      <selection activeCell="F20" sqref="F20"/>
    </sheetView>
  </sheetViews>
  <sheetFormatPr baseColWidth="10" defaultColWidth="11.44140625" defaultRowHeight="14.4" x14ac:dyDescent="0.3"/>
  <cols>
    <col min="1" max="1" width="10.6640625" style="6" customWidth="1"/>
    <col min="2" max="2" width="56.5546875" style="6" customWidth="1"/>
    <col min="3" max="3" width="13.44140625" style="6" customWidth="1"/>
    <col min="4" max="4" width="13.33203125" style="6" customWidth="1"/>
    <col min="5" max="5" width="17" style="6" customWidth="1"/>
    <col min="6" max="6" width="23.5546875" style="6" customWidth="1"/>
    <col min="7" max="7" width="14.88671875" style="6" customWidth="1"/>
    <col min="8" max="8" width="14.88671875" style="6" bestFit="1" customWidth="1"/>
    <col min="9" max="9" width="25.88671875" style="6" bestFit="1" customWidth="1"/>
    <col min="10" max="10" width="24.109375" style="6" customWidth="1"/>
    <col min="11" max="12" width="21.44140625" style="8" customWidth="1"/>
    <col min="13" max="13" width="21.109375" style="8" customWidth="1"/>
    <col min="14" max="14" width="21.5546875" style="8" customWidth="1"/>
    <col min="15" max="15" width="30" style="8" customWidth="1"/>
    <col min="16" max="16384" width="11.44140625" style="8"/>
  </cols>
  <sheetData>
    <row r="1" spans="1:15" x14ac:dyDescent="0.3">
      <c r="F1" s="7"/>
    </row>
    <row r="2" spans="1:15" ht="15.75" customHeight="1" x14ac:dyDescent="0.3">
      <c r="A2" s="85"/>
      <c r="B2" s="86" t="s">
        <v>0</v>
      </c>
      <c r="C2" s="86"/>
      <c r="D2" s="86"/>
      <c r="E2" s="86"/>
      <c r="F2" s="86"/>
      <c r="G2" s="86"/>
      <c r="H2" s="86"/>
      <c r="I2" s="86"/>
      <c r="J2" s="86"/>
      <c r="K2" s="86"/>
      <c r="L2" s="86"/>
      <c r="M2" s="86"/>
      <c r="N2" s="66" t="s">
        <v>1</v>
      </c>
      <c r="O2" s="67"/>
    </row>
    <row r="3" spans="1:15" ht="15.75" customHeight="1" x14ac:dyDescent="0.3">
      <c r="A3" s="85"/>
      <c r="B3" s="86" t="s">
        <v>2</v>
      </c>
      <c r="C3" s="86"/>
      <c r="D3" s="86"/>
      <c r="E3" s="86"/>
      <c r="F3" s="86"/>
      <c r="G3" s="86"/>
      <c r="H3" s="86"/>
      <c r="I3" s="86"/>
      <c r="J3" s="86"/>
      <c r="K3" s="86"/>
      <c r="L3" s="86"/>
      <c r="M3" s="86"/>
      <c r="N3" s="68"/>
      <c r="O3" s="69"/>
    </row>
    <row r="4" spans="1:15" ht="16.5" customHeight="1" x14ac:dyDescent="0.3">
      <c r="A4" s="85"/>
      <c r="B4" s="86" t="s">
        <v>3</v>
      </c>
      <c r="C4" s="86"/>
      <c r="D4" s="86"/>
      <c r="E4" s="86"/>
      <c r="F4" s="86"/>
      <c r="G4" s="86"/>
      <c r="H4" s="86"/>
      <c r="I4" s="86"/>
      <c r="J4" s="86"/>
      <c r="K4" s="86"/>
      <c r="L4" s="86"/>
      <c r="M4" s="86"/>
      <c r="N4" s="68"/>
      <c r="O4" s="69"/>
    </row>
    <row r="5" spans="1:15" ht="15" customHeight="1" x14ac:dyDescent="0.3">
      <c r="A5" s="85"/>
      <c r="B5" s="86"/>
      <c r="C5" s="86"/>
      <c r="D5" s="86"/>
      <c r="E5" s="86"/>
      <c r="F5" s="86"/>
      <c r="G5" s="86"/>
      <c r="H5" s="86"/>
      <c r="I5" s="86"/>
      <c r="J5" s="86"/>
      <c r="K5" s="86"/>
      <c r="L5" s="86"/>
      <c r="M5" s="86"/>
      <c r="N5" s="70"/>
      <c r="O5" s="71"/>
    </row>
    <row r="7" spans="1:15" x14ac:dyDescent="0.3">
      <c r="A7" s="9" t="s">
        <v>4</v>
      </c>
    </row>
    <row r="8" spans="1:15" x14ac:dyDescent="0.3">
      <c r="A8" s="9"/>
    </row>
    <row r="9" spans="1:15" x14ac:dyDescent="0.3">
      <c r="A9" s="10" t="s">
        <v>5</v>
      </c>
    </row>
    <row r="10" spans="1:15" ht="50.4" customHeight="1" x14ac:dyDescent="0.3">
      <c r="A10" s="84" t="s">
        <v>6</v>
      </c>
      <c r="B10" s="84"/>
      <c r="C10" s="11"/>
      <c r="E10" s="12" t="s">
        <v>7</v>
      </c>
      <c r="F10" s="63"/>
      <c r="G10" s="63"/>
      <c r="H10" s="63"/>
      <c r="K10" s="13" t="s">
        <v>8</v>
      </c>
      <c r="L10" s="45"/>
      <c r="M10" s="46"/>
      <c r="N10" s="47"/>
    </row>
    <row r="11" spans="1:15" ht="15" thickBot="1" x14ac:dyDescent="0.35">
      <c r="A11" s="11"/>
      <c r="B11" s="11"/>
      <c r="C11" s="11"/>
      <c r="E11" s="14"/>
      <c r="F11" s="14"/>
      <c r="G11" s="14"/>
      <c r="K11" s="15"/>
      <c r="L11" s="16"/>
      <c r="M11" s="16"/>
      <c r="N11" s="16"/>
    </row>
    <row r="12" spans="1:15" ht="30.75" customHeight="1" thickBot="1" x14ac:dyDescent="0.35">
      <c r="A12" s="57" t="s">
        <v>9</v>
      </c>
      <c r="B12" s="58"/>
      <c r="C12" s="17"/>
      <c r="D12" s="42" t="s">
        <v>10</v>
      </c>
      <c r="E12" s="43"/>
      <c r="F12" s="43"/>
      <c r="G12" s="44"/>
      <c r="H12" s="2"/>
      <c r="I12" s="4"/>
      <c r="J12" s="4"/>
      <c r="K12" s="15"/>
    </row>
    <row r="13" spans="1:15" ht="15" thickBot="1" x14ac:dyDescent="0.35">
      <c r="A13" s="59"/>
      <c r="B13" s="60"/>
      <c r="C13" s="17"/>
      <c r="D13" s="16"/>
      <c r="E13" s="14"/>
      <c r="F13" s="14"/>
      <c r="G13" s="14"/>
      <c r="K13" s="15"/>
    </row>
    <row r="14" spans="1:15" ht="30" customHeight="1" thickBot="1" x14ac:dyDescent="0.35">
      <c r="A14" s="59"/>
      <c r="B14" s="60"/>
      <c r="C14" s="17"/>
      <c r="D14" s="42" t="s">
        <v>11</v>
      </c>
      <c r="E14" s="43"/>
      <c r="F14" s="43"/>
      <c r="G14" s="44"/>
      <c r="H14" s="2"/>
      <c r="I14" s="4"/>
      <c r="J14" s="4"/>
      <c r="K14" s="15"/>
    </row>
    <row r="15" spans="1:15" ht="18.75" customHeight="1" thickBot="1" x14ac:dyDescent="0.35">
      <c r="A15" s="59"/>
      <c r="B15" s="60"/>
      <c r="C15" s="17"/>
      <c r="E15" s="14"/>
      <c r="F15" s="14"/>
      <c r="G15" s="14"/>
      <c r="K15" s="15"/>
    </row>
    <row r="16" spans="1:15" ht="24" customHeight="1" thickBot="1" x14ac:dyDescent="0.35">
      <c r="A16" s="61"/>
      <c r="B16" s="62"/>
      <c r="C16" s="17"/>
      <c r="D16" s="42" t="s">
        <v>12</v>
      </c>
      <c r="E16" s="43"/>
      <c r="F16" s="43"/>
      <c r="G16" s="44"/>
      <c r="H16" s="2"/>
      <c r="I16" s="4"/>
      <c r="J16" s="4"/>
      <c r="K16" s="15"/>
      <c r="L16" s="16"/>
      <c r="M16" s="16"/>
      <c r="N16" s="16"/>
    </row>
    <row r="17" spans="1:15" x14ac:dyDescent="0.3">
      <c r="A17" s="11"/>
      <c r="B17" s="11"/>
      <c r="C17" s="11"/>
      <c r="E17" s="14"/>
      <c r="F17" s="14"/>
      <c r="G17" s="14"/>
      <c r="K17" s="15"/>
      <c r="L17" s="16"/>
      <c r="M17" s="16"/>
      <c r="N17" s="16"/>
    </row>
    <row r="19" spans="1:15" s="20" customFormat="1" ht="111.75" customHeight="1" x14ac:dyDescent="0.3">
      <c r="A19" s="18" t="s">
        <v>13</v>
      </c>
      <c r="B19" s="18" t="s">
        <v>14</v>
      </c>
      <c r="C19" s="18" t="s">
        <v>15</v>
      </c>
      <c r="D19" s="18" t="s">
        <v>16</v>
      </c>
      <c r="E19" s="18" t="s">
        <v>17</v>
      </c>
      <c r="F19" s="19" t="s">
        <v>18</v>
      </c>
      <c r="G19" s="19" t="s">
        <v>19</v>
      </c>
      <c r="H19" s="19" t="s">
        <v>20</v>
      </c>
      <c r="I19" s="19" t="s">
        <v>21</v>
      </c>
      <c r="J19" s="19" t="s">
        <v>22</v>
      </c>
      <c r="K19" s="19" t="s">
        <v>23</v>
      </c>
      <c r="L19" s="19" t="s">
        <v>24</v>
      </c>
      <c r="M19" s="19" t="s">
        <v>25</v>
      </c>
      <c r="N19" s="19" t="s">
        <v>26</v>
      </c>
      <c r="O19" s="19" t="s">
        <v>27</v>
      </c>
    </row>
    <row r="20" spans="1:15" s="20" customFormat="1" ht="96.6" x14ac:dyDescent="0.3">
      <c r="A20" s="28">
        <v>1</v>
      </c>
      <c r="B20" s="38" t="s">
        <v>42</v>
      </c>
      <c r="C20" s="29"/>
      <c r="D20" s="5">
        <v>5</v>
      </c>
      <c r="E20" s="5" t="s">
        <v>41</v>
      </c>
      <c r="F20" s="30"/>
      <c r="G20" s="31">
        <v>0</v>
      </c>
      <c r="H20" s="32">
        <f>+ROUND(F20*G20,0)</f>
        <v>0</v>
      </c>
      <c r="I20" s="31">
        <v>0</v>
      </c>
      <c r="J20" s="32">
        <f>ROUND(F20*I20,0)</f>
        <v>0</v>
      </c>
      <c r="K20" s="33">
        <f>ROUND(F20+H20+J20,0)</f>
        <v>0</v>
      </c>
      <c r="L20" s="33">
        <f>ROUND(F20*D20,0)</f>
        <v>0</v>
      </c>
      <c r="M20" s="33">
        <f>ROUND(L20*G20,0)</f>
        <v>0</v>
      </c>
      <c r="N20" s="33">
        <f>ROUND(L20*I20,0)</f>
        <v>0</v>
      </c>
      <c r="O20" s="33">
        <f>ROUND(L20+N20+M20,0)</f>
        <v>0</v>
      </c>
    </row>
    <row r="21" spans="1:15" s="20" customFormat="1" ht="69" x14ac:dyDescent="0.3">
      <c r="A21" s="28">
        <v>2</v>
      </c>
      <c r="B21" s="38" t="s">
        <v>43</v>
      </c>
      <c r="C21" s="34"/>
      <c r="D21" s="5">
        <v>1</v>
      </c>
      <c r="E21" s="5" t="s">
        <v>41</v>
      </c>
      <c r="F21" s="36"/>
      <c r="G21" s="31">
        <v>0</v>
      </c>
      <c r="H21" s="32">
        <f t="shared" ref="H21:H64" si="0">+ROUND(F21*G21,0)</f>
        <v>0</v>
      </c>
      <c r="I21" s="31">
        <v>0</v>
      </c>
      <c r="J21" s="32">
        <f t="shared" ref="J21:J64" si="1">ROUND(F21*I21,0)</f>
        <v>0</v>
      </c>
      <c r="K21" s="33">
        <f t="shared" ref="K21:K64" si="2">ROUND(F21+H21+J21,0)</f>
        <v>0</v>
      </c>
      <c r="L21" s="33">
        <f t="shared" ref="L21:L64" si="3">ROUND(F21*D21,0)</f>
        <v>0</v>
      </c>
      <c r="M21" s="33">
        <f t="shared" ref="M21:M64" si="4">ROUND(L21*G21,0)</f>
        <v>0</v>
      </c>
      <c r="N21" s="33">
        <f t="shared" ref="N21:N64" si="5">ROUND(L21*I21,0)</f>
        <v>0</v>
      </c>
      <c r="O21" s="33">
        <f t="shared" ref="O21:O64" si="6">ROUND(L21+N21+M21,0)</f>
        <v>0</v>
      </c>
    </row>
    <row r="22" spans="1:15" s="20" customFormat="1" ht="69" x14ac:dyDescent="0.3">
      <c r="A22" s="28">
        <v>3</v>
      </c>
      <c r="B22" s="38" t="s">
        <v>44</v>
      </c>
      <c r="C22" s="34"/>
      <c r="D22" s="5">
        <v>4</v>
      </c>
      <c r="E22" s="5" t="s">
        <v>41</v>
      </c>
      <c r="F22" s="36"/>
      <c r="G22" s="31">
        <v>0</v>
      </c>
      <c r="H22" s="32">
        <f t="shared" si="0"/>
        <v>0</v>
      </c>
      <c r="I22" s="31">
        <v>0</v>
      </c>
      <c r="J22" s="32">
        <f t="shared" si="1"/>
        <v>0</v>
      </c>
      <c r="K22" s="33">
        <f t="shared" si="2"/>
        <v>0</v>
      </c>
      <c r="L22" s="33">
        <f t="shared" si="3"/>
        <v>0</v>
      </c>
      <c r="M22" s="33">
        <f t="shared" si="4"/>
        <v>0</v>
      </c>
      <c r="N22" s="33">
        <f t="shared" si="5"/>
        <v>0</v>
      </c>
      <c r="O22" s="33">
        <f t="shared" si="6"/>
        <v>0</v>
      </c>
    </row>
    <row r="23" spans="1:15" s="20" customFormat="1" ht="96.6" x14ac:dyDescent="0.3">
      <c r="A23" s="28">
        <v>4</v>
      </c>
      <c r="B23" s="38" t="s">
        <v>45</v>
      </c>
      <c r="C23" s="34"/>
      <c r="D23" s="5">
        <v>2</v>
      </c>
      <c r="E23" s="5" t="s">
        <v>41</v>
      </c>
      <c r="F23" s="36"/>
      <c r="G23" s="31">
        <v>0</v>
      </c>
      <c r="H23" s="32">
        <f t="shared" si="0"/>
        <v>0</v>
      </c>
      <c r="I23" s="31">
        <v>0</v>
      </c>
      <c r="J23" s="32">
        <f t="shared" si="1"/>
        <v>0</v>
      </c>
      <c r="K23" s="33">
        <f t="shared" si="2"/>
        <v>0</v>
      </c>
      <c r="L23" s="33">
        <f t="shared" si="3"/>
        <v>0</v>
      </c>
      <c r="M23" s="33">
        <f t="shared" si="4"/>
        <v>0</v>
      </c>
      <c r="N23" s="33">
        <f t="shared" si="5"/>
        <v>0</v>
      </c>
      <c r="O23" s="33">
        <f t="shared" si="6"/>
        <v>0</v>
      </c>
    </row>
    <row r="24" spans="1:15" s="20" customFormat="1" ht="27.6" x14ac:dyDescent="0.3">
      <c r="A24" s="28">
        <v>5</v>
      </c>
      <c r="B24" s="38" t="s">
        <v>46</v>
      </c>
      <c r="C24" s="34"/>
      <c r="D24" s="5">
        <v>6</v>
      </c>
      <c r="E24" s="5" t="s">
        <v>41</v>
      </c>
      <c r="F24" s="36"/>
      <c r="G24" s="31">
        <v>0</v>
      </c>
      <c r="H24" s="32">
        <f t="shared" si="0"/>
        <v>0</v>
      </c>
      <c r="I24" s="31">
        <v>0</v>
      </c>
      <c r="J24" s="32">
        <f t="shared" si="1"/>
        <v>0</v>
      </c>
      <c r="K24" s="33">
        <f t="shared" si="2"/>
        <v>0</v>
      </c>
      <c r="L24" s="33">
        <f t="shared" si="3"/>
        <v>0</v>
      </c>
      <c r="M24" s="33">
        <f t="shared" si="4"/>
        <v>0</v>
      </c>
      <c r="N24" s="33">
        <f t="shared" si="5"/>
        <v>0</v>
      </c>
      <c r="O24" s="33">
        <f t="shared" si="6"/>
        <v>0</v>
      </c>
    </row>
    <row r="25" spans="1:15" s="20" customFormat="1" ht="41.4" x14ac:dyDescent="0.3">
      <c r="A25" s="28">
        <v>6</v>
      </c>
      <c r="B25" s="38" t="s">
        <v>47</v>
      </c>
      <c r="C25" s="34"/>
      <c r="D25" s="5">
        <v>5</v>
      </c>
      <c r="E25" s="5" t="s">
        <v>41</v>
      </c>
      <c r="F25" s="36"/>
      <c r="G25" s="31">
        <v>0</v>
      </c>
      <c r="H25" s="32">
        <f t="shared" si="0"/>
        <v>0</v>
      </c>
      <c r="I25" s="31">
        <v>0</v>
      </c>
      <c r="J25" s="32">
        <f t="shared" si="1"/>
        <v>0</v>
      </c>
      <c r="K25" s="33">
        <f t="shared" si="2"/>
        <v>0</v>
      </c>
      <c r="L25" s="33">
        <f t="shared" si="3"/>
        <v>0</v>
      </c>
      <c r="M25" s="33">
        <f t="shared" si="4"/>
        <v>0</v>
      </c>
      <c r="N25" s="33">
        <f t="shared" si="5"/>
        <v>0</v>
      </c>
      <c r="O25" s="33">
        <f t="shared" si="6"/>
        <v>0</v>
      </c>
    </row>
    <row r="26" spans="1:15" s="20" customFormat="1" ht="27.6" x14ac:dyDescent="0.3">
      <c r="A26" s="28">
        <v>7</v>
      </c>
      <c r="B26" s="38" t="s">
        <v>48</v>
      </c>
      <c r="C26" s="34"/>
      <c r="D26" s="5">
        <v>3</v>
      </c>
      <c r="E26" s="5" t="s">
        <v>41</v>
      </c>
      <c r="F26" s="36"/>
      <c r="G26" s="31">
        <v>0</v>
      </c>
      <c r="H26" s="32">
        <f t="shared" si="0"/>
        <v>0</v>
      </c>
      <c r="I26" s="31">
        <v>0</v>
      </c>
      <c r="J26" s="32">
        <f t="shared" si="1"/>
        <v>0</v>
      </c>
      <c r="K26" s="33">
        <f t="shared" si="2"/>
        <v>0</v>
      </c>
      <c r="L26" s="33">
        <f t="shared" si="3"/>
        <v>0</v>
      </c>
      <c r="M26" s="33">
        <f t="shared" si="4"/>
        <v>0</v>
      </c>
      <c r="N26" s="33">
        <f t="shared" si="5"/>
        <v>0</v>
      </c>
      <c r="O26" s="33">
        <f t="shared" si="6"/>
        <v>0</v>
      </c>
    </row>
    <row r="27" spans="1:15" s="20" customFormat="1" ht="41.4" x14ac:dyDescent="0.3">
      <c r="A27" s="28">
        <v>8</v>
      </c>
      <c r="B27" s="38" t="s">
        <v>49</v>
      </c>
      <c r="C27" s="34"/>
      <c r="D27" s="5">
        <v>2</v>
      </c>
      <c r="E27" s="5" t="s">
        <v>41</v>
      </c>
      <c r="F27" s="36"/>
      <c r="G27" s="31">
        <v>0</v>
      </c>
      <c r="H27" s="32">
        <f t="shared" si="0"/>
        <v>0</v>
      </c>
      <c r="I27" s="31">
        <v>0</v>
      </c>
      <c r="J27" s="32">
        <f t="shared" si="1"/>
        <v>0</v>
      </c>
      <c r="K27" s="33">
        <f t="shared" si="2"/>
        <v>0</v>
      </c>
      <c r="L27" s="33">
        <f t="shared" si="3"/>
        <v>0</v>
      </c>
      <c r="M27" s="33">
        <f t="shared" si="4"/>
        <v>0</v>
      </c>
      <c r="N27" s="33">
        <f t="shared" si="5"/>
        <v>0</v>
      </c>
      <c r="O27" s="33">
        <f t="shared" si="6"/>
        <v>0</v>
      </c>
    </row>
    <row r="28" spans="1:15" s="20" customFormat="1" ht="55.2" x14ac:dyDescent="0.3">
      <c r="A28" s="28">
        <v>9</v>
      </c>
      <c r="B28" s="38" t="s">
        <v>50</v>
      </c>
      <c r="C28" s="34"/>
      <c r="D28" s="5">
        <v>1</v>
      </c>
      <c r="E28" s="5" t="s">
        <v>41</v>
      </c>
      <c r="F28" s="36"/>
      <c r="G28" s="31">
        <v>0</v>
      </c>
      <c r="H28" s="32">
        <f t="shared" si="0"/>
        <v>0</v>
      </c>
      <c r="I28" s="31">
        <v>0</v>
      </c>
      <c r="J28" s="32">
        <f t="shared" si="1"/>
        <v>0</v>
      </c>
      <c r="K28" s="33">
        <f t="shared" si="2"/>
        <v>0</v>
      </c>
      <c r="L28" s="33">
        <f t="shared" si="3"/>
        <v>0</v>
      </c>
      <c r="M28" s="33">
        <f t="shared" si="4"/>
        <v>0</v>
      </c>
      <c r="N28" s="33">
        <f t="shared" si="5"/>
        <v>0</v>
      </c>
      <c r="O28" s="33">
        <f t="shared" si="6"/>
        <v>0</v>
      </c>
    </row>
    <row r="29" spans="1:15" s="20" customFormat="1" ht="55.2" x14ac:dyDescent="0.3">
      <c r="A29" s="28">
        <v>10</v>
      </c>
      <c r="B29" s="38" t="s">
        <v>51</v>
      </c>
      <c r="C29" s="34"/>
      <c r="D29" s="5">
        <v>2</v>
      </c>
      <c r="E29" s="5" t="s">
        <v>41</v>
      </c>
      <c r="F29" s="36"/>
      <c r="G29" s="31">
        <v>0</v>
      </c>
      <c r="H29" s="32">
        <f t="shared" si="0"/>
        <v>0</v>
      </c>
      <c r="I29" s="31">
        <v>0</v>
      </c>
      <c r="J29" s="32">
        <f t="shared" si="1"/>
        <v>0</v>
      </c>
      <c r="K29" s="33">
        <f t="shared" si="2"/>
        <v>0</v>
      </c>
      <c r="L29" s="33">
        <f t="shared" si="3"/>
        <v>0</v>
      </c>
      <c r="M29" s="33">
        <f t="shared" si="4"/>
        <v>0</v>
      </c>
      <c r="N29" s="33">
        <f t="shared" si="5"/>
        <v>0</v>
      </c>
      <c r="O29" s="33">
        <f t="shared" si="6"/>
        <v>0</v>
      </c>
    </row>
    <row r="30" spans="1:15" s="20" customFormat="1" ht="15" customHeight="1" x14ac:dyDescent="0.3">
      <c r="A30" s="28">
        <v>11</v>
      </c>
      <c r="B30" s="38" t="s">
        <v>52</v>
      </c>
      <c r="C30" s="34"/>
      <c r="D30" s="5">
        <v>5</v>
      </c>
      <c r="E30" s="5" t="s">
        <v>41</v>
      </c>
      <c r="F30" s="36"/>
      <c r="G30" s="31">
        <v>0</v>
      </c>
      <c r="H30" s="32">
        <f t="shared" si="0"/>
        <v>0</v>
      </c>
      <c r="I30" s="31">
        <v>0</v>
      </c>
      <c r="J30" s="32">
        <f t="shared" si="1"/>
        <v>0</v>
      </c>
      <c r="K30" s="33">
        <f t="shared" si="2"/>
        <v>0</v>
      </c>
      <c r="L30" s="33">
        <f t="shared" si="3"/>
        <v>0</v>
      </c>
      <c r="M30" s="33">
        <f t="shared" si="4"/>
        <v>0</v>
      </c>
      <c r="N30" s="33">
        <f t="shared" si="5"/>
        <v>0</v>
      </c>
      <c r="O30" s="33">
        <f t="shared" si="6"/>
        <v>0</v>
      </c>
    </row>
    <row r="31" spans="1:15" s="20" customFormat="1" ht="55.2" x14ac:dyDescent="0.3">
      <c r="A31" s="28">
        <v>12</v>
      </c>
      <c r="B31" s="38" t="s">
        <v>53</v>
      </c>
      <c r="C31" s="34"/>
      <c r="D31" s="5">
        <v>3</v>
      </c>
      <c r="E31" s="5" t="s">
        <v>41</v>
      </c>
      <c r="F31" s="36"/>
      <c r="G31" s="31">
        <v>0</v>
      </c>
      <c r="H31" s="32">
        <f t="shared" si="0"/>
        <v>0</v>
      </c>
      <c r="I31" s="31">
        <v>0</v>
      </c>
      <c r="J31" s="32">
        <f t="shared" si="1"/>
        <v>0</v>
      </c>
      <c r="K31" s="33">
        <f t="shared" si="2"/>
        <v>0</v>
      </c>
      <c r="L31" s="33">
        <f t="shared" si="3"/>
        <v>0</v>
      </c>
      <c r="M31" s="33">
        <f t="shared" si="4"/>
        <v>0</v>
      </c>
      <c r="N31" s="33">
        <f t="shared" si="5"/>
        <v>0</v>
      </c>
      <c r="O31" s="33">
        <f t="shared" si="6"/>
        <v>0</v>
      </c>
    </row>
    <row r="32" spans="1:15" s="20" customFormat="1" ht="110.4" x14ac:dyDescent="0.3">
      <c r="A32" s="28">
        <v>13</v>
      </c>
      <c r="B32" s="38" t="s">
        <v>54</v>
      </c>
      <c r="C32" s="34"/>
      <c r="D32" s="5">
        <v>5</v>
      </c>
      <c r="E32" s="5" t="s">
        <v>41</v>
      </c>
      <c r="F32" s="36"/>
      <c r="G32" s="31">
        <v>0</v>
      </c>
      <c r="H32" s="32">
        <f t="shared" si="0"/>
        <v>0</v>
      </c>
      <c r="I32" s="31">
        <v>0</v>
      </c>
      <c r="J32" s="32">
        <f t="shared" si="1"/>
        <v>0</v>
      </c>
      <c r="K32" s="33">
        <f t="shared" si="2"/>
        <v>0</v>
      </c>
      <c r="L32" s="33">
        <f t="shared" si="3"/>
        <v>0</v>
      </c>
      <c r="M32" s="33">
        <f t="shared" si="4"/>
        <v>0</v>
      </c>
      <c r="N32" s="33">
        <f t="shared" si="5"/>
        <v>0</v>
      </c>
      <c r="O32" s="33">
        <f t="shared" si="6"/>
        <v>0</v>
      </c>
    </row>
    <row r="33" spans="1:15" s="20" customFormat="1" ht="82.8" x14ac:dyDescent="0.3">
      <c r="A33" s="28">
        <v>14</v>
      </c>
      <c r="B33" s="38" t="s">
        <v>55</v>
      </c>
      <c r="C33" s="34"/>
      <c r="D33" s="5">
        <v>5</v>
      </c>
      <c r="E33" s="5" t="s">
        <v>41</v>
      </c>
      <c r="F33" s="36"/>
      <c r="G33" s="31">
        <v>0</v>
      </c>
      <c r="H33" s="32">
        <f t="shared" si="0"/>
        <v>0</v>
      </c>
      <c r="I33" s="31">
        <v>0</v>
      </c>
      <c r="J33" s="32">
        <f t="shared" si="1"/>
        <v>0</v>
      </c>
      <c r="K33" s="33">
        <f t="shared" si="2"/>
        <v>0</v>
      </c>
      <c r="L33" s="33">
        <f t="shared" si="3"/>
        <v>0</v>
      </c>
      <c r="M33" s="33">
        <f t="shared" si="4"/>
        <v>0</v>
      </c>
      <c r="N33" s="33">
        <f t="shared" si="5"/>
        <v>0</v>
      </c>
      <c r="O33" s="33">
        <f t="shared" si="6"/>
        <v>0</v>
      </c>
    </row>
    <row r="34" spans="1:15" s="20" customFormat="1" ht="82.8" x14ac:dyDescent="0.3">
      <c r="A34" s="28">
        <v>15</v>
      </c>
      <c r="B34" s="38" t="s">
        <v>56</v>
      </c>
      <c r="C34" s="34"/>
      <c r="D34" s="5">
        <v>3</v>
      </c>
      <c r="E34" s="5" t="s">
        <v>41</v>
      </c>
      <c r="F34" s="36"/>
      <c r="G34" s="31">
        <v>0</v>
      </c>
      <c r="H34" s="32">
        <f t="shared" si="0"/>
        <v>0</v>
      </c>
      <c r="I34" s="31">
        <v>0</v>
      </c>
      <c r="J34" s="32">
        <f t="shared" si="1"/>
        <v>0</v>
      </c>
      <c r="K34" s="33">
        <f t="shared" si="2"/>
        <v>0</v>
      </c>
      <c r="L34" s="33">
        <f t="shared" si="3"/>
        <v>0</v>
      </c>
      <c r="M34" s="33">
        <f t="shared" si="4"/>
        <v>0</v>
      </c>
      <c r="N34" s="33">
        <f t="shared" si="5"/>
        <v>0</v>
      </c>
      <c r="O34" s="33">
        <f t="shared" si="6"/>
        <v>0</v>
      </c>
    </row>
    <row r="35" spans="1:15" s="20" customFormat="1" ht="69" x14ac:dyDescent="0.3">
      <c r="A35" s="28">
        <v>16</v>
      </c>
      <c r="B35" s="38" t="s">
        <v>57</v>
      </c>
      <c r="C35" s="34"/>
      <c r="D35" s="5">
        <v>1</v>
      </c>
      <c r="E35" s="5" t="s">
        <v>41</v>
      </c>
      <c r="F35" s="36"/>
      <c r="G35" s="31">
        <v>0</v>
      </c>
      <c r="H35" s="32">
        <f t="shared" si="0"/>
        <v>0</v>
      </c>
      <c r="I35" s="31">
        <v>0</v>
      </c>
      <c r="J35" s="32">
        <f t="shared" si="1"/>
        <v>0</v>
      </c>
      <c r="K35" s="33">
        <f t="shared" si="2"/>
        <v>0</v>
      </c>
      <c r="L35" s="33">
        <f t="shared" si="3"/>
        <v>0</v>
      </c>
      <c r="M35" s="33">
        <f t="shared" si="4"/>
        <v>0</v>
      </c>
      <c r="N35" s="33">
        <f t="shared" si="5"/>
        <v>0</v>
      </c>
      <c r="O35" s="33">
        <f t="shared" si="6"/>
        <v>0</v>
      </c>
    </row>
    <row r="36" spans="1:15" s="20" customFormat="1" ht="27.6" x14ac:dyDescent="0.3">
      <c r="A36" s="28">
        <v>17</v>
      </c>
      <c r="B36" s="38" t="s">
        <v>58</v>
      </c>
      <c r="C36" s="34"/>
      <c r="D36" s="5">
        <v>3</v>
      </c>
      <c r="E36" s="5" t="s">
        <v>41</v>
      </c>
      <c r="F36" s="36"/>
      <c r="G36" s="31">
        <v>0</v>
      </c>
      <c r="H36" s="32">
        <f t="shared" si="0"/>
        <v>0</v>
      </c>
      <c r="I36" s="31">
        <v>0</v>
      </c>
      <c r="J36" s="32">
        <f t="shared" si="1"/>
        <v>0</v>
      </c>
      <c r="K36" s="33">
        <f t="shared" si="2"/>
        <v>0</v>
      </c>
      <c r="L36" s="33">
        <f t="shared" si="3"/>
        <v>0</v>
      </c>
      <c r="M36" s="33">
        <f t="shared" si="4"/>
        <v>0</v>
      </c>
      <c r="N36" s="33">
        <f t="shared" si="5"/>
        <v>0</v>
      </c>
      <c r="O36" s="33">
        <f t="shared" si="6"/>
        <v>0</v>
      </c>
    </row>
    <row r="37" spans="1:15" s="20" customFormat="1" ht="96.6" x14ac:dyDescent="0.3">
      <c r="A37" s="28">
        <v>18</v>
      </c>
      <c r="B37" s="38" t="s">
        <v>59</v>
      </c>
      <c r="C37" s="34"/>
      <c r="D37" s="5">
        <v>1</v>
      </c>
      <c r="E37" s="5" t="s">
        <v>41</v>
      </c>
      <c r="F37" s="36"/>
      <c r="G37" s="31">
        <v>0</v>
      </c>
      <c r="H37" s="32">
        <f t="shared" si="0"/>
        <v>0</v>
      </c>
      <c r="I37" s="31">
        <v>0</v>
      </c>
      <c r="J37" s="32">
        <f t="shared" si="1"/>
        <v>0</v>
      </c>
      <c r="K37" s="33">
        <f t="shared" si="2"/>
        <v>0</v>
      </c>
      <c r="L37" s="33">
        <f t="shared" si="3"/>
        <v>0</v>
      </c>
      <c r="M37" s="33">
        <f t="shared" si="4"/>
        <v>0</v>
      </c>
      <c r="N37" s="33">
        <f t="shared" si="5"/>
        <v>0</v>
      </c>
      <c r="O37" s="33">
        <f t="shared" si="6"/>
        <v>0</v>
      </c>
    </row>
    <row r="38" spans="1:15" s="20" customFormat="1" ht="27.6" x14ac:dyDescent="0.3">
      <c r="A38" s="28">
        <v>19</v>
      </c>
      <c r="B38" s="38" t="s">
        <v>60</v>
      </c>
      <c r="C38" s="34"/>
      <c r="D38" s="5">
        <v>2</v>
      </c>
      <c r="E38" s="5" t="s">
        <v>41</v>
      </c>
      <c r="F38" s="36"/>
      <c r="G38" s="31">
        <v>0</v>
      </c>
      <c r="H38" s="32">
        <f t="shared" si="0"/>
        <v>0</v>
      </c>
      <c r="I38" s="31">
        <v>0</v>
      </c>
      <c r="J38" s="32">
        <f t="shared" si="1"/>
        <v>0</v>
      </c>
      <c r="K38" s="33">
        <f t="shared" si="2"/>
        <v>0</v>
      </c>
      <c r="L38" s="33">
        <f t="shared" si="3"/>
        <v>0</v>
      </c>
      <c r="M38" s="33">
        <f t="shared" si="4"/>
        <v>0</v>
      </c>
      <c r="N38" s="33">
        <f t="shared" si="5"/>
        <v>0</v>
      </c>
      <c r="O38" s="33">
        <f t="shared" si="6"/>
        <v>0</v>
      </c>
    </row>
    <row r="39" spans="1:15" s="20" customFormat="1" ht="55.2" x14ac:dyDescent="0.3">
      <c r="A39" s="28">
        <v>20</v>
      </c>
      <c r="B39" s="38" t="s">
        <v>61</v>
      </c>
      <c r="C39" s="34"/>
      <c r="D39" s="5">
        <v>3</v>
      </c>
      <c r="E39" s="5" t="s">
        <v>41</v>
      </c>
      <c r="F39" s="36"/>
      <c r="G39" s="31">
        <v>0</v>
      </c>
      <c r="H39" s="32">
        <f t="shared" si="0"/>
        <v>0</v>
      </c>
      <c r="I39" s="31">
        <v>0</v>
      </c>
      <c r="J39" s="32">
        <f t="shared" si="1"/>
        <v>0</v>
      </c>
      <c r="K39" s="33">
        <f t="shared" si="2"/>
        <v>0</v>
      </c>
      <c r="L39" s="33">
        <f t="shared" si="3"/>
        <v>0</v>
      </c>
      <c r="M39" s="33">
        <f t="shared" si="4"/>
        <v>0</v>
      </c>
      <c r="N39" s="33">
        <f t="shared" si="5"/>
        <v>0</v>
      </c>
      <c r="O39" s="33">
        <f t="shared" si="6"/>
        <v>0</v>
      </c>
    </row>
    <row r="40" spans="1:15" s="20" customFormat="1" ht="27.6" x14ac:dyDescent="0.3">
      <c r="A40" s="28">
        <v>21</v>
      </c>
      <c r="B40" s="38" t="s">
        <v>62</v>
      </c>
      <c r="C40" s="34"/>
      <c r="D40" s="5">
        <v>2</v>
      </c>
      <c r="E40" s="5" t="s">
        <v>41</v>
      </c>
      <c r="F40" s="36"/>
      <c r="G40" s="31">
        <v>0</v>
      </c>
      <c r="H40" s="32">
        <f t="shared" si="0"/>
        <v>0</v>
      </c>
      <c r="I40" s="31">
        <v>0</v>
      </c>
      <c r="J40" s="32">
        <f t="shared" si="1"/>
        <v>0</v>
      </c>
      <c r="K40" s="33">
        <f t="shared" si="2"/>
        <v>0</v>
      </c>
      <c r="L40" s="33">
        <f t="shared" si="3"/>
        <v>0</v>
      </c>
      <c r="M40" s="33">
        <f t="shared" si="4"/>
        <v>0</v>
      </c>
      <c r="N40" s="33">
        <f t="shared" si="5"/>
        <v>0</v>
      </c>
      <c r="O40" s="33">
        <f t="shared" si="6"/>
        <v>0</v>
      </c>
    </row>
    <row r="41" spans="1:15" s="20" customFormat="1" ht="69" x14ac:dyDescent="0.3">
      <c r="A41" s="28">
        <v>22</v>
      </c>
      <c r="B41" s="38" t="s">
        <v>63</v>
      </c>
      <c r="C41" s="34"/>
      <c r="D41" s="5">
        <v>2</v>
      </c>
      <c r="E41" s="5" t="s">
        <v>41</v>
      </c>
      <c r="F41" s="36"/>
      <c r="G41" s="31">
        <v>0</v>
      </c>
      <c r="H41" s="32">
        <f t="shared" si="0"/>
        <v>0</v>
      </c>
      <c r="I41" s="31">
        <v>0</v>
      </c>
      <c r="J41" s="32">
        <f t="shared" si="1"/>
        <v>0</v>
      </c>
      <c r="K41" s="33">
        <f t="shared" si="2"/>
        <v>0</v>
      </c>
      <c r="L41" s="33">
        <f t="shared" si="3"/>
        <v>0</v>
      </c>
      <c r="M41" s="33">
        <f t="shared" si="4"/>
        <v>0</v>
      </c>
      <c r="N41" s="33">
        <f t="shared" si="5"/>
        <v>0</v>
      </c>
      <c r="O41" s="33">
        <f t="shared" si="6"/>
        <v>0</v>
      </c>
    </row>
    <row r="42" spans="1:15" s="20" customFormat="1" ht="82.8" x14ac:dyDescent="0.3">
      <c r="A42" s="28">
        <v>23</v>
      </c>
      <c r="B42" s="38" t="s">
        <v>64</v>
      </c>
      <c r="C42" s="37"/>
      <c r="D42" s="5">
        <v>1</v>
      </c>
      <c r="E42" s="5" t="s">
        <v>41</v>
      </c>
      <c r="F42" s="37"/>
      <c r="G42" s="31">
        <v>0</v>
      </c>
      <c r="H42" s="32">
        <f t="shared" si="0"/>
        <v>0</v>
      </c>
      <c r="I42" s="31">
        <v>0</v>
      </c>
      <c r="J42" s="32">
        <f t="shared" si="1"/>
        <v>0</v>
      </c>
      <c r="K42" s="33">
        <f t="shared" si="2"/>
        <v>0</v>
      </c>
      <c r="L42" s="33">
        <f t="shared" si="3"/>
        <v>0</v>
      </c>
      <c r="M42" s="33">
        <f t="shared" si="4"/>
        <v>0</v>
      </c>
      <c r="N42" s="33">
        <f t="shared" si="5"/>
        <v>0</v>
      </c>
      <c r="O42" s="33">
        <f t="shared" si="6"/>
        <v>0</v>
      </c>
    </row>
    <row r="43" spans="1:15" s="20" customFormat="1" ht="69" x14ac:dyDescent="0.3">
      <c r="A43" s="28">
        <v>24</v>
      </c>
      <c r="B43" s="38" t="s">
        <v>65</v>
      </c>
      <c r="C43" s="34"/>
      <c r="D43" s="5">
        <v>1</v>
      </c>
      <c r="E43" s="5" t="s">
        <v>41</v>
      </c>
      <c r="F43" s="36"/>
      <c r="G43" s="31">
        <v>0</v>
      </c>
      <c r="H43" s="32">
        <f t="shared" si="0"/>
        <v>0</v>
      </c>
      <c r="I43" s="31">
        <v>0</v>
      </c>
      <c r="J43" s="32">
        <f t="shared" si="1"/>
        <v>0</v>
      </c>
      <c r="K43" s="33">
        <f t="shared" si="2"/>
        <v>0</v>
      </c>
      <c r="L43" s="33">
        <f t="shared" si="3"/>
        <v>0</v>
      </c>
      <c r="M43" s="33">
        <f t="shared" si="4"/>
        <v>0</v>
      </c>
      <c r="N43" s="33">
        <f t="shared" si="5"/>
        <v>0</v>
      </c>
      <c r="O43" s="33">
        <f t="shared" si="6"/>
        <v>0</v>
      </c>
    </row>
    <row r="44" spans="1:15" s="20" customFormat="1" ht="41.4" x14ac:dyDescent="0.3">
      <c r="A44" s="28">
        <v>25</v>
      </c>
      <c r="B44" s="38" t="s">
        <v>66</v>
      </c>
      <c r="C44" s="34"/>
      <c r="D44" s="5">
        <v>1</v>
      </c>
      <c r="E44" s="5" t="s">
        <v>41</v>
      </c>
      <c r="F44" s="36"/>
      <c r="G44" s="31">
        <v>0</v>
      </c>
      <c r="H44" s="32">
        <f t="shared" si="0"/>
        <v>0</v>
      </c>
      <c r="I44" s="31">
        <v>0</v>
      </c>
      <c r="J44" s="32">
        <f t="shared" si="1"/>
        <v>0</v>
      </c>
      <c r="K44" s="33">
        <f t="shared" si="2"/>
        <v>0</v>
      </c>
      <c r="L44" s="33">
        <f t="shared" si="3"/>
        <v>0</v>
      </c>
      <c r="M44" s="33">
        <f t="shared" si="4"/>
        <v>0</v>
      </c>
      <c r="N44" s="33">
        <f t="shared" si="5"/>
        <v>0</v>
      </c>
      <c r="O44" s="33">
        <f t="shared" si="6"/>
        <v>0</v>
      </c>
    </row>
    <row r="45" spans="1:15" s="20" customFormat="1" ht="27.6" x14ac:dyDescent="0.3">
      <c r="A45" s="28">
        <v>26</v>
      </c>
      <c r="B45" s="38" t="s">
        <v>67</v>
      </c>
      <c r="C45" s="34"/>
      <c r="D45" s="5">
        <v>1</v>
      </c>
      <c r="E45" s="5" t="s">
        <v>41</v>
      </c>
      <c r="F45" s="36"/>
      <c r="G45" s="31">
        <v>0</v>
      </c>
      <c r="H45" s="32">
        <f t="shared" si="0"/>
        <v>0</v>
      </c>
      <c r="I45" s="31">
        <v>0</v>
      </c>
      <c r="J45" s="32">
        <f t="shared" si="1"/>
        <v>0</v>
      </c>
      <c r="K45" s="33">
        <f t="shared" si="2"/>
        <v>0</v>
      </c>
      <c r="L45" s="33">
        <f t="shared" si="3"/>
        <v>0</v>
      </c>
      <c r="M45" s="33">
        <f t="shared" si="4"/>
        <v>0</v>
      </c>
      <c r="N45" s="33">
        <f t="shared" si="5"/>
        <v>0</v>
      </c>
      <c r="O45" s="33">
        <f t="shared" si="6"/>
        <v>0</v>
      </c>
    </row>
    <row r="46" spans="1:15" s="20" customFormat="1" ht="27.6" x14ac:dyDescent="0.3">
      <c r="A46" s="28">
        <v>27</v>
      </c>
      <c r="B46" s="38" t="s">
        <v>68</v>
      </c>
      <c r="C46" s="34"/>
      <c r="D46" s="5">
        <v>1</v>
      </c>
      <c r="E46" s="5" t="s">
        <v>41</v>
      </c>
      <c r="F46" s="36"/>
      <c r="G46" s="31">
        <v>0</v>
      </c>
      <c r="H46" s="32">
        <f t="shared" si="0"/>
        <v>0</v>
      </c>
      <c r="I46" s="31">
        <v>0</v>
      </c>
      <c r="J46" s="32">
        <f t="shared" si="1"/>
        <v>0</v>
      </c>
      <c r="K46" s="33">
        <f t="shared" si="2"/>
        <v>0</v>
      </c>
      <c r="L46" s="33">
        <f t="shared" si="3"/>
        <v>0</v>
      </c>
      <c r="M46" s="33">
        <f t="shared" si="4"/>
        <v>0</v>
      </c>
      <c r="N46" s="33">
        <f t="shared" si="5"/>
        <v>0</v>
      </c>
      <c r="O46" s="33">
        <f t="shared" si="6"/>
        <v>0</v>
      </c>
    </row>
    <row r="47" spans="1:15" s="20" customFormat="1" ht="55.2" x14ac:dyDescent="0.3">
      <c r="A47" s="28">
        <v>28</v>
      </c>
      <c r="B47" s="38" t="s">
        <v>69</v>
      </c>
      <c r="C47" s="34"/>
      <c r="D47" s="5">
        <v>1</v>
      </c>
      <c r="E47" s="5" t="s">
        <v>41</v>
      </c>
      <c r="F47" s="36"/>
      <c r="G47" s="31">
        <v>0</v>
      </c>
      <c r="H47" s="32">
        <f t="shared" si="0"/>
        <v>0</v>
      </c>
      <c r="I47" s="31">
        <v>0</v>
      </c>
      <c r="J47" s="32">
        <f t="shared" si="1"/>
        <v>0</v>
      </c>
      <c r="K47" s="33">
        <f t="shared" si="2"/>
        <v>0</v>
      </c>
      <c r="L47" s="33">
        <f t="shared" si="3"/>
        <v>0</v>
      </c>
      <c r="M47" s="33">
        <f t="shared" si="4"/>
        <v>0</v>
      </c>
      <c r="N47" s="33">
        <f t="shared" si="5"/>
        <v>0</v>
      </c>
      <c r="O47" s="33">
        <f t="shared" si="6"/>
        <v>0</v>
      </c>
    </row>
    <row r="48" spans="1:15" s="20" customFormat="1" ht="27.6" x14ac:dyDescent="0.3">
      <c r="A48" s="28">
        <v>29</v>
      </c>
      <c r="B48" s="38" t="s">
        <v>70</v>
      </c>
      <c r="C48" s="34"/>
      <c r="D48" s="5">
        <v>7</v>
      </c>
      <c r="E48" s="5" t="s">
        <v>41</v>
      </c>
      <c r="F48" s="36"/>
      <c r="G48" s="31">
        <v>0</v>
      </c>
      <c r="H48" s="32">
        <f t="shared" si="0"/>
        <v>0</v>
      </c>
      <c r="I48" s="31">
        <v>0</v>
      </c>
      <c r="J48" s="32">
        <f t="shared" si="1"/>
        <v>0</v>
      </c>
      <c r="K48" s="33">
        <f t="shared" si="2"/>
        <v>0</v>
      </c>
      <c r="L48" s="33">
        <f t="shared" si="3"/>
        <v>0</v>
      </c>
      <c r="M48" s="33">
        <f t="shared" si="4"/>
        <v>0</v>
      </c>
      <c r="N48" s="33">
        <f t="shared" si="5"/>
        <v>0</v>
      </c>
      <c r="O48" s="33">
        <f t="shared" si="6"/>
        <v>0</v>
      </c>
    </row>
    <row r="49" spans="1:15" s="20" customFormat="1" ht="55.2" x14ac:dyDescent="0.3">
      <c r="A49" s="28">
        <v>30</v>
      </c>
      <c r="B49" s="38" t="s">
        <v>71</v>
      </c>
      <c r="C49" s="34"/>
      <c r="D49" s="5">
        <v>1</v>
      </c>
      <c r="E49" s="5" t="s">
        <v>41</v>
      </c>
      <c r="F49" s="36"/>
      <c r="G49" s="31">
        <v>0</v>
      </c>
      <c r="H49" s="32">
        <f t="shared" si="0"/>
        <v>0</v>
      </c>
      <c r="I49" s="31">
        <v>0</v>
      </c>
      <c r="J49" s="32">
        <f t="shared" si="1"/>
        <v>0</v>
      </c>
      <c r="K49" s="33">
        <f t="shared" si="2"/>
        <v>0</v>
      </c>
      <c r="L49" s="33">
        <f t="shared" si="3"/>
        <v>0</v>
      </c>
      <c r="M49" s="33">
        <f t="shared" si="4"/>
        <v>0</v>
      </c>
      <c r="N49" s="33">
        <f t="shared" si="5"/>
        <v>0</v>
      </c>
      <c r="O49" s="33">
        <f t="shared" si="6"/>
        <v>0</v>
      </c>
    </row>
    <row r="50" spans="1:15" s="20" customFormat="1" ht="55.2" x14ac:dyDescent="0.3">
      <c r="A50" s="28">
        <v>31</v>
      </c>
      <c r="B50" s="38" t="s">
        <v>72</v>
      </c>
      <c r="C50" s="34"/>
      <c r="D50" s="5">
        <v>1</v>
      </c>
      <c r="E50" s="5" t="s">
        <v>41</v>
      </c>
      <c r="F50" s="36"/>
      <c r="G50" s="31">
        <v>0</v>
      </c>
      <c r="H50" s="32">
        <f t="shared" si="0"/>
        <v>0</v>
      </c>
      <c r="I50" s="31">
        <v>0</v>
      </c>
      <c r="J50" s="32">
        <f t="shared" si="1"/>
        <v>0</v>
      </c>
      <c r="K50" s="33">
        <f t="shared" si="2"/>
        <v>0</v>
      </c>
      <c r="L50" s="33">
        <f t="shared" si="3"/>
        <v>0</v>
      </c>
      <c r="M50" s="33">
        <f t="shared" si="4"/>
        <v>0</v>
      </c>
      <c r="N50" s="33">
        <f t="shared" si="5"/>
        <v>0</v>
      </c>
      <c r="O50" s="33">
        <f t="shared" si="6"/>
        <v>0</v>
      </c>
    </row>
    <row r="51" spans="1:15" s="20" customFormat="1" ht="69" x14ac:dyDescent="0.3">
      <c r="A51" s="28">
        <v>32</v>
      </c>
      <c r="B51" s="38" t="s">
        <v>73</v>
      </c>
      <c r="C51" s="34"/>
      <c r="D51" s="5">
        <v>1</v>
      </c>
      <c r="E51" s="5" t="s">
        <v>41</v>
      </c>
      <c r="F51" s="36"/>
      <c r="G51" s="31">
        <v>0</v>
      </c>
      <c r="H51" s="32">
        <f t="shared" si="0"/>
        <v>0</v>
      </c>
      <c r="I51" s="31">
        <v>0</v>
      </c>
      <c r="J51" s="32">
        <f t="shared" si="1"/>
        <v>0</v>
      </c>
      <c r="K51" s="33">
        <f t="shared" si="2"/>
        <v>0</v>
      </c>
      <c r="L51" s="33">
        <f t="shared" si="3"/>
        <v>0</v>
      </c>
      <c r="M51" s="33">
        <f t="shared" si="4"/>
        <v>0</v>
      </c>
      <c r="N51" s="33">
        <f t="shared" si="5"/>
        <v>0</v>
      </c>
      <c r="O51" s="33">
        <f t="shared" si="6"/>
        <v>0</v>
      </c>
    </row>
    <row r="52" spans="1:15" s="20" customFormat="1" ht="27.6" x14ac:dyDescent="0.3">
      <c r="A52" s="28">
        <v>33</v>
      </c>
      <c r="B52" s="38" t="s">
        <v>74</v>
      </c>
      <c r="C52" s="34"/>
      <c r="D52" s="5">
        <v>2</v>
      </c>
      <c r="E52" s="5" t="s">
        <v>41</v>
      </c>
      <c r="F52" s="36"/>
      <c r="G52" s="31">
        <v>0</v>
      </c>
      <c r="H52" s="32">
        <f t="shared" si="0"/>
        <v>0</v>
      </c>
      <c r="I52" s="31">
        <v>0</v>
      </c>
      <c r="J52" s="32">
        <f t="shared" si="1"/>
        <v>0</v>
      </c>
      <c r="K52" s="33">
        <f t="shared" si="2"/>
        <v>0</v>
      </c>
      <c r="L52" s="33">
        <f t="shared" si="3"/>
        <v>0</v>
      </c>
      <c r="M52" s="33">
        <f t="shared" si="4"/>
        <v>0</v>
      </c>
      <c r="N52" s="33">
        <f t="shared" si="5"/>
        <v>0</v>
      </c>
      <c r="O52" s="33">
        <f t="shared" si="6"/>
        <v>0</v>
      </c>
    </row>
    <row r="53" spans="1:15" s="20" customFormat="1" ht="27.6" x14ac:dyDescent="0.3">
      <c r="A53" s="28">
        <v>34</v>
      </c>
      <c r="B53" s="38" t="s">
        <v>75</v>
      </c>
      <c r="C53" s="34"/>
      <c r="D53" s="5">
        <v>1</v>
      </c>
      <c r="E53" s="5" t="s">
        <v>41</v>
      </c>
      <c r="F53" s="36"/>
      <c r="G53" s="31">
        <v>0</v>
      </c>
      <c r="H53" s="32">
        <f t="shared" si="0"/>
        <v>0</v>
      </c>
      <c r="I53" s="31">
        <v>0</v>
      </c>
      <c r="J53" s="32">
        <f t="shared" si="1"/>
        <v>0</v>
      </c>
      <c r="K53" s="33">
        <f t="shared" si="2"/>
        <v>0</v>
      </c>
      <c r="L53" s="33">
        <f t="shared" si="3"/>
        <v>0</v>
      </c>
      <c r="M53" s="33">
        <f t="shared" si="4"/>
        <v>0</v>
      </c>
      <c r="N53" s="33">
        <f t="shared" si="5"/>
        <v>0</v>
      </c>
      <c r="O53" s="33">
        <f t="shared" si="6"/>
        <v>0</v>
      </c>
    </row>
    <row r="54" spans="1:15" s="20" customFormat="1" ht="27.6" x14ac:dyDescent="0.3">
      <c r="A54" s="28">
        <v>35</v>
      </c>
      <c r="B54" s="38" t="s">
        <v>76</v>
      </c>
      <c r="C54" s="34"/>
      <c r="D54" s="5">
        <v>6</v>
      </c>
      <c r="E54" s="5" t="s">
        <v>41</v>
      </c>
      <c r="F54" s="36"/>
      <c r="G54" s="31">
        <v>0</v>
      </c>
      <c r="H54" s="32">
        <f t="shared" si="0"/>
        <v>0</v>
      </c>
      <c r="I54" s="31">
        <v>0</v>
      </c>
      <c r="J54" s="32">
        <f t="shared" si="1"/>
        <v>0</v>
      </c>
      <c r="K54" s="33">
        <f t="shared" si="2"/>
        <v>0</v>
      </c>
      <c r="L54" s="33">
        <f t="shared" si="3"/>
        <v>0</v>
      </c>
      <c r="M54" s="33">
        <f t="shared" si="4"/>
        <v>0</v>
      </c>
      <c r="N54" s="33">
        <f t="shared" si="5"/>
        <v>0</v>
      </c>
      <c r="O54" s="33">
        <f t="shared" si="6"/>
        <v>0</v>
      </c>
    </row>
    <row r="55" spans="1:15" s="20" customFormat="1" ht="55.2" x14ac:dyDescent="0.3">
      <c r="A55" s="28">
        <v>36</v>
      </c>
      <c r="B55" s="38" t="s">
        <v>77</v>
      </c>
      <c r="C55" s="34"/>
      <c r="D55" s="5">
        <v>5</v>
      </c>
      <c r="E55" s="5" t="s">
        <v>41</v>
      </c>
      <c r="F55" s="36"/>
      <c r="G55" s="31">
        <v>0</v>
      </c>
      <c r="H55" s="32">
        <f t="shared" si="0"/>
        <v>0</v>
      </c>
      <c r="I55" s="31">
        <v>0</v>
      </c>
      <c r="J55" s="32">
        <f t="shared" si="1"/>
        <v>0</v>
      </c>
      <c r="K55" s="33">
        <f t="shared" si="2"/>
        <v>0</v>
      </c>
      <c r="L55" s="33">
        <f t="shared" si="3"/>
        <v>0</v>
      </c>
      <c r="M55" s="33">
        <f t="shared" si="4"/>
        <v>0</v>
      </c>
      <c r="N55" s="33">
        <f t="shared" si="5"/>
        <v>0</v>
      </c>
      <c r="O55" s="33">
        <f t="shared" si="6"/>
        <v>0</v>
      </c>
    </row>
    <row r="56" spans="1:15" s="20" customFormat="1" ht="41.4" x14ac:dyDescent="0.3">
      <c r="A56" s="28">
        <v>37</v>
      </c>
      <c r="B56" s="38" t="s">
        <v>78</v>
      </c>
      <c r="C56" s="34"/>
      <c r="D56" s="5">
        <v>2</v>
      </c>
      <c r="E56" s="5" t="s">
        <v>41</v>
      </c>
      <c r="F56" s="36"/>
      <c r="G56" s="31">
        <v>0</v>
      </c>
      <c r="H56" s="32">
        <f t="shared" si="0"/>
        <v>0</v>
      </c>
      <c r="I56" s="31">
        <v>0</v>
      </c>
      <c r="J56" s="32">
        <f t="shared" si="1"/>
        <v>0</v>
      </c>
      <c r="K56" s="33">
        <f t="shared" si="2"/>
        <v>0</v>
      </c>
      <c r="L56" s="33">
        <f t="shared" si="3"/>
        <v>0</v>
      </c>
      <c r="M56" s="33">
        <f t="shared" si="4"/>
        <v>0</v>
      </c>
      <c r="N56" s="33">
        <f t="shared" si="5"/>
        <v>0</v>
      </c>
      <c r="O56" s="33">
        <f t="shared" si="6"/>
        <v>0</v>
      </c>
    </row>
    <row r="57" spans="1:15" s="20" customFormat="1" ht="55.2" x14ac:dyDescent="0.3">
      <c r="A57" s="28">
        <v>38</v>
      </c>
      <c r="B57" s="38" t="s">
        <v>79</v>
      </c>
      <c r="C57" s="35"/>
      <c r="D57" s="5">
        <v>1</v>
      </c>
      <c r="E57" s="5" t="s">
        <v>41</v>
      </c>
      <c r="F57" s="35"/>
      <c r="G57" s="31">
        <v>0</v>
      </c>
      <c r="H57" s="32">
        <f t="shared" si="0"/>
        <v>0</v>
      </c>
      <c r="I57" s="31">
        <v>0</v>
      </c>
      <c r="J57" s="32">
        <f t="shared" si="1"/>
        <v>0</v>
      </c>
      <c r="K57" s="33">
        <f t="shared" si="2"/>
        <v>0</v>
      </c>
      <c r="L57" s="33">
        <f t="shared" si="3"/>
        <v>0</v>
      </c>
      <c r="M57" s="33">
        <f t="shared" si="4"/>
        <v>0</v>
      </c>
      <c r="N57" s="33">
        <f t="shared" si="5"/>
        <v>0</v>
      </c>
      <c r="O57" s="33">
        <f t="shared" si="6"/>
        <v>0</v>
      </c>
    </row>
    <row r="58" spans="1:15" s="20" customFormat="1" ht="41.4" x14ac:dyDescent="0.3">
      <c r="A58" s="28">
        <v>39</v>
      </c>
      <c r="B58" s="38" t="s">
        <v>80</v>
      </c>
      <c r="C58" s="29"/>
      <c r="D58" s="5">
        <v>2</v>
      </c>
      <c r="E58" s="5" t="s">
        <v>41</v>
      </c>
      <c r="F58" s="30"/>
      <c r="G58" s="31">
        <v>0</v>
      </c>
      <c r="H58" s="32">
        <f t="shared" si="0"/>
        <v>0</v>
      </c>
      <c r="I58" s="31">
        <v>0</v>
      </c>
      <c r="J58" s="32">
        <f t="shared" si="1"/>
        <v>0</v>
      </c>
      <c r="K58" s="33">
        <f t="shared" si="2"/>
        <v>0</v>
      </c>
      <c r="L58" s="33">
        <f t="shared" si="3"/>
        <v>0</v>
      </c>
      <c r="M58" s="33">
        <f t="shared" si="4"/>
        <v>0</v>
      </c>
      <c r="N58" s="33">
        <f t="shared" si="5"/>
        <v>0</v>
      </c>
      <c r="O58" s="33">
        <f t="shared" si="6"/>
        <v>0</v>
      </c>
    </row>
    <row r="59" spans="1:15" s="20" customFormat="1" ht="41.4" x14ac:dyDescent="0.3">
      <c r="A59" s="28">
        <v>40</v>
      </c>
      <c r="B59" s="38" t="s">
        <v>81</v>
      </c>
      <c r="C59" s="29"/>
      <c r="D59" s="5">
        <v>2</v>
      </c>
      <c r="E59" s="5" t="s">
        <v>41</v>
      </c>
      <c r="F59" s="30"/>
      <c r="G59" s="31">
        <v>0</v>
      </c>
      <c r="H59" s="32">
        <f t="shared" si="0"/>
        <v>0</v>
      </c>
      <c r="I59" s="31">
        <v>0</v>
      </c>
      <c r="J59" s="32">
        <f t="shared" si="1"/>
        <v>0</v>
      </c>
      <c r="K59" s="33">
        <f t="shared" si="2"/>
        <v>0</v>
      </c>
      <c r="L59" s="33">
        <f t="shared" si="3"/>
        <v>0</v>
      </c>
      <c r="M59" s="33">
        <f t="shared" si="4"/>
        <v>0</v>
      </c>
      <c r="N59" s="33">
        <f t="shared" si="5"/>
        <v>0</v>
      </c>
      <c r="O59" s="33">
        <f t="shared" si="6"/>
        <v>0</v>
      </c>
    </row>
    <row r="60" spans="1:15" s="20" customFormat="1" ht="55.2" x14ac:dyDescent="0.3">
      <c r="A60" s="28">
        <v>41</v>
      </c>
      <c r="B60" s="38" t="s">
        <v>82</v>
      </c>
      <c r="C60" s="29"/>
      <c r="D60" s="5">
        <v>5</v>
      </c>
      <c r="E60" s="5" t="s">
        <v>41</v>
      </c>
      <c r="F60" s="30"/>
      <c r="G60" s="31">
        <v>0</v>
      </c>
      <c r="H60" s="32">
        <f t="shared" si="0"/>
        <v>0</v>
      </c>
      <c r="I60" s="31">
        <v>0</v>
      </c>
      <c r="J60" s="32">
        <f t="shared" si="1"/>
        <v>0</v>
      </c>
      <c r="K60" s="33">
        <f t="shared" si="2"/>
        <v>0</v>
      </c>
      <c r="L60" s="33">
        <f t="shared" si="3"/>
        <v>0</v>
      </c>
      <c r="M60" s="33">
        <f t="shared" si="4"/>
        <v>0</v>
      </c>
      <c r="N60" s="33">
        <f t="shared" si="5"/>
        <v>0</v>
      </c>
      <c r="O60" s="33">
        <f t="shared" si="6"/>
        <v>0</v>
      </c>
    </row>
    <row r="61" spans="1:15" s="20" customFormat="1" ht="41.4" x14ac:dyDescent="0.3">
      <c r="A61" s="28">
        <v>42</v>
      </c>
      <c r="B61" s="38" t="s">
        <v>83</v>
      </c>
      <c r="C61" s="29"/>
      <c r="D61" s="5">
        <v>4</v>
      </c>
      <c r="E61" s="5" t="s">
        <v>41</v>
      </c>
      <c r="F61" s="30"/>
      <c r="G61" s="31">
        <v>0</v>
      </c>
      <c r="H61" s="32">
        <f t="shared" si="0"/>
        <v>0</v>
      </c>
      <c r="I61" s="31">
        <v>0</v>
      </c>
      <c r="J61" s="32">
        <f t="shared" si="1"/>
        <v>0</v>
      </c>
      <c r="K61" s="33">
        <f t="shared" si="2"/>
        <v>0</v>
      </c>
      <c r="L61" s="33">
        <f t="shared" si="3"/>
        <v>0</v>
      </c>
      <c r="M61" s="33">
        <f t="shared" si="4"/>
        <v>0</v>
      </c>
      <c r="N61" s="33">
        <f t="shared" si="5"/>
        <v>0</v>
      </c>
      <c r="O61" s="33">
        <f t="shared" si="6"/>
        <v>0</v>
      </c>
    </row>
    <row r="62" spans="1:15" ht="41.4" x14ac:dyDescent="0.3">
      <c r="A62" s="28">
        <v>43</v>
      </c>
      <c r="B62" s="38" t="s">
        <v>84</v>
      </c>
      <c r="C62" s="29"/>
      <c r="D62" s="5">
        <v>2</v>
      </c>
      <c r="E62" s="5" t="s">
        <v>41</v>
      </c>
      <c r="F62" s="30"/>
      <c r="G62" s="31">
        <v>0</v>
      </c>
      <c r="H62" s="32">
        <f t="shared" si="0"/>
        <v>0</v>
      </c>
      <c r="I62" s="31">
        <v>0</v>
      </c>
      <c r="J62" s="32">
        <f t="shared" si="1"/>
        <v>0</v>
      </c>
      <c r="K62" s="33">
        <f t="shared" si="2"/>
        <v>0</v>
      </c>
      <c r="L62" s="33">
        <f t="shared" si="3"/>
        <v>0</v>
      </c>
      <c r="M62" s="33">
        <f t="shared" si="4"/>
        <v>0</v>
      </c>
      <c r="N62" s="33">
        <f t="shared" si="5"/>
        <v>0</v>
      </c>
      <c r="O62" s="33">
        <f t="shared" si="6"/>
        <v>0</v>
      </c>
    </row>
    <row r="63" spans="1:15" x14ac:dyDescent="0.3">
      <c r="A63" s="28">
        <v>44</v>
      </c>
      <c r="B63" s="38" t="s">
        <v>85</v>
      </c>
      <c r="C63" s="29"/>
      <c r="D63" s="5">
        <v>1</v>
      </c>
      <c r="E63" s="5" t="s">
        <v>41</v>
      </c>
      <c r="F63" s="30"/>
      <c r="G63" s="31">
        <v>0</v>
      </c>
      <c r="H63" s="32">
        <f t="shared" si="0"/>
        <v>0</v>
      </c>
      <c r="I63" s="31">
        <v>0</v>
      </c>
      <c r="J63" s="32">
        <f t="shared" si="1"/>
        <v>0</v>
      </c>
      <c r="K63" s="33">
        <f t="shared" si="2"/>
        <v>0</v>
      </c>
      <c r="L63" s="33">
        <f t="shared" si="3"/>
        <v>0</v>
      </c>
      <c r="M63" s="33">
        <f t="shared" si="4"/>
        <v>0</v>
      </c>
      <c r="N63" s="33">
        <f t="shared" si="5"/>
        <v>0</v>
      </c>
      <c r="O63" s="33">
        <f t="shared" si="6"/>
        <v>0</v>
      </c>
    </row>
    <row r="64" spans="1:15" x14ac:dyDescent="0.3">
      <c r="A64" s="28">
        <v>45</v>
      </c>
      <c r="B64" s="38" t="s">
        <v>86</v>
      </c>
      <c r="C64" s="29"/>
      <c r="D64" s="5">
        <v>1</v>
      </c>
      <c r="E64" s="5" t="s">
        <v>41</v>
      </c>
      <c r="F64" s="30"/>
      <c r="G64" s="31">
        <v>0</v>
      </c>
      <c r="H64" s="32">
        <f t="shared" si="0"/>
        <v>0</v>
      </c>
      <c r="I64" s="31">
        <v>0</v>
      </c>
      <c r="J64" s="32">
        <f t="shared" si="1"/>
        <v>0</v>
      </c>
      <c r="K64" s="33">
        <f t="shared" si="2"/>
        <v>0</v>
      </c>
      <c r="L64" s="33">
        <f t="shared" si="3"/>
        <v>0</v>
      </c>
      <c r="M64" s="33">
        <f t="shared" si="4"/>
        <v>0</v>
      </c>
      <c r="N64" s="33">
        <f t="shared" si="5"/>
        <v>0</v>
      </c>
      <c r="O64" s="33">
        <f t="shared" si="6"/>
        <v>0</v>
      </c>
    </row>
    <row r="65" spans="1:15" x14ac:dyDescent="0.3">
      <c r="A65" s="20"/>
      <c r="C65" s="20"/>
      <c r="D65" s="20"/>
      <c r="E65" s="20"/>
      <c r="F65" s="20"/>
      <c r="G65" s="20"/>
      <c r="H65" s="20"/>
      <c r="I65" s="20"/>
      <c r="J65" s="20"/>
      <c r="K65" s="20"/>
      <c r="L65" s="20"/>
      <c r="M65" s="20"/>
      <c r="N65" s="20"/>
      <c r="O65" s="20"/>
    </row>
    <row r="66" spans="1:15" ht="23.25" customHeight="1" x14ac:dyDescent="0.3">
      <c r="A66" s="27"/>
      <c r="B66" s="48"/>
      <c r="C66" s="49"/>
      <c r="D66" s="49"/>
      <c r="E66" s="49"/>
      <c r="F66" s="49"/>
      <c r="G66" s="49"/>
      <c r="H66" s="49"/>
      <c r="I66" s="49"/>
      <c r="J66" s="49"/>
      <c r="K66" s="49"/>
      <c r="L66" s="50"/>
      <c r="M66" s="51" t="s">
        <v>28</v>
      </c>
      <c r="N66" s="51"/>
      <c r="O66" s="22">
        <f>SUMIF(G:G,0%,L:L)</f>
        <v>0</v>
      </c>
    </row>
    <row r="67" spans="1:15" x14ac:dyDescent="0.3">
      <c r="A67" s="81" t="s">
        <v>29</v>
      </c>
      <c r="B67" s="82"/>
      <c r="C67" s="82"/>
      <c r="D67" s="82"/>
      <c r="E67" s="82"/>
      <c r="F67" s="82"/>
      <c r="G67" s="82"/>
      <c r="H67" s="82"/>
      <c r="I67" s="82"/>
      <c r="J67" s="82"/>
      <c r="K67" s="82"/>
      <c r="L67" s="83"/>
      <c r="M67" s="51" t="s">
        <v>30</v>
      </c>
      <c r="N67" s="51"/>
      <c r="O67" s="22">
        <f>SUMIF(G:G,5%,L:L)</f>
        <v>0</v>
      </c>
    </row>
    <row r="68" spans="1:15" x14ac:dyDescent="0.3">
      <c r="A68" s="72" t="s">
        <v>31</v>
      </c>
      <c r="B68" s="73"/>
      <c r="C68" s="73"/>
      <c r="D68" s="73"/>
      <c r="E68" s="73"/>
      <c r="F68" s="73"/>
      <c r="G68" s="73"/>
      <c r="H68" s="73"/>
      <c r="I68" s="73"/>
      <c r="J68" s="73"/>
      <c r="K68" s="73"/>
      <c r="L68" s="74"/>
      <c r="M68" s="52" t="s">
        <v>32</v>
      </c>
      <c r="N68" s="52"/>
      <c r="O68" s="21">
        <f>SUMIF(G:G,19%,L:L)</f>
        <v>0</v>
      </c>
    </row>
    <row r="69" spans="1:15" x14ac:dyDescent="0.3">
      <c r="A69" s="75"/>
      <c r="B69" s="76"/>
      <c r="C69" s="76"/>
      <c r="D69" s="76"/>
      <c r="E69" s="76"/>
      <c r="F69" s="76"/>
      <c r="G69" s="76"/>
      <c r="H69" s="76"/>
      <c r="I69" s="76"/>
      <c r="J69" s="76"/>
      <c r="K69" s="76"/>
      <c r="L69" s="77"/>
      <c r="M69" s="53" t="s">
        <v>24</v>
      </c>
      <c r="N69" s="54"/>
      <c r="O69" s="23">
        <f>SUM(O66:O68)</f>
        <v>0</v>
      </c>
    </row>
    <row r="70" spans="1:15" x14ac:dyDescent="0.3">
      <c r="A70" s="75"/>
      <c r="B70" s="76"/>
      <c r="C70" s="76"/>
      <c r="D70" s="76"/>
      <c r="E70" s="76"/>
      <c r="F70" s="76"/>
      <c r="G70" s="76"/>
      <c r="H70" s="76"/>
      <c r="I70" s="76"/>
      <c r="J70" s="76"/>
      <c r="K70" s="76"/>
      <c r="L70" s="77"/>
      <c r="M70" s="55" t="s">
        <v>33</v>
      </c>
      <c r="N70" s="56"/>
      <c r="O70" s="24">
        <f>ROUND(O67*5%,0)</f>
        <v>0</v>
      </c>
    </row>
    <row r="71" spans="1:15" x14ac:dyDescent="0.3">
      <c r="A71" s="75"/>
      <c r="B71" s="76"/>
      <c r="C71" s="76"/>
      <c r="D71" s="76"/>
      <c r="E71" s="76"/>
      <c r="F71" s="76"/>
      <c r="G71" s="76"/>
      <c r="H71" s="76"/>
      <c r="I71" s="76"/>
      <c r="J71" s="76"/>
      <c r="K71" s="76"/>
      <c r="L71" s="77"/>
      <c r="M71" s="55" t="s">
        <v>34</v>
      </c>
      <c r="N71" s="56"/>
      <c r="O71" s="22">
        <f>ROUND(O68*19%,0)</f>
        <v>0</v>
      </c>
    </row>
    <row r="72" spans="1:15" x14ac:dyDescent="0.3">
      <c r="A72" s="75"/>
      <c r="B72" s="76"/>
      <c r="C72" s="76"/>
      <c r="D72" s="76"/>
      <c r="E72" s="76"/>
      <c r="F72" s="76"/>
      <c r="G72" s="76"/>
      <c r="H72" s="76"/>
      <c r="I72" s="76"/>
      <c r="J72" s="76"/>
      <c r="K72" s="76"/>
      <c r="L72" s="77"/>
      <c r="M72" s="53" t="s">
        <v>35</v>
      </c>
      <c r="N72" s="54"/>
      <c r="O72" s="23">
        <f>SUM(O70:O71)</f>
        <v>0</v>
      </c>
    </row>
    <row r="73" spans="1:15" x14ac:dyDescent="0.3">
      <c r="A73" s="75"/>
      <c r="B73" s="76"/>
      <c r="C73" s="76"/>
      <c r="D73" s="76"/>
      <c r="E73" s="76"/>
      <c r="F73" s="76"/>
      <c r="G73" s="76"/>
      <c r="H73" s="76"/>
      <c r="I73" s="76"/>
      <c r="J73" s="76"/>
      <c r="K73" s="76"/>
      <c r="L73" s="77"/>
      <c r="M73" s="87" t="s">
        <v>36</v>
      </c>
      <c r="N73" s="88"/>
      <c r="O73" s="22">
        <f>ROUND(SUM(N20:N20),0)</f>
        <v>0</v>
      </c>
    </row>
    <row r="74" spans="1:15" x14ac:dyDescent="0.3">
      <c r="A74" s="75"/>
      <c r="B74" s="76"/>
      <c r="C74" s="76"/>
      <c r="D74" s="76"/>
      <c r="E74" s="76"/>
      <c r="F74" s="76"/>
      <c r="G74" s="76"/>
      <c r="H74" s="76"/>
      <c r="I74" s="76"/>
      <c r="J74" s="76"/>
      <c r="K74" s="76"/>
      <c r="L74" s="77"/>
      <c r="M74" s="64" t="s">
        <v>37</v>
      </c>
      <c r="N74" s="65"/>
      <c r="O74" s="23">
        <f>SUM(O73)</f>
        <v>0</v>
      </c>
    </row>
    <row r="75" spans="1:15" x14ac:dyDescent="0.3">
      <c r="A75" s="78"/>
      <c r="B75" s="79"/>
      <c r="C75" s="79"/>
      <c r="D75" s="79"/>
      <c r="E75" s="79"/>
      <c r="F75" s="79"/>
      <c r="G75" s="79"/>
      <c r="H75" s="79"/>
      <c r="I75" s="79"/>
      <c r="J75" s="79"/>
      <c r="K75" s="79"/>
      <c r="L75" s="80"/>
      <c r="M75" s="64" t="s">
        <v>38</v>
      </c>
      <c r="N75" s="65"/>
      <c r="O75" s="23">
        <f>+O69+O72+O74</f>
        <v>0</v>
      </c>
    </row>
    <row r="76" spans="1:15" x14ac:dyDescent="0.3">
      <c r="A76" s="26"/>
      <c r="B76" s="26"/>
      <c r="C76" s="26"/>
      <c r="D76" s="26"/>
      <c r="E76" s="26"/>
      <c r="F76" s="26"/>
    </row>
    <row r="77" spans="1:15" x14ac:dyDescent="0.3">
      <c r="A77" s="26"/>
      <c r="B77" s="39"/>
      <c r="C77" s="39"/>
      <c r="D77" s="26"/>
      <c r="E77" s="26"/>
      <c r="F77" s="26"/>
    </row>
    <row r="78" spans="1:15" x14ac:dyDescent="0.3">
      <c r="A78" s="26"/>
      <c r="B78" s="39"/>
      <c r="C78" s="39"/>
      <c r="D78" s="26"/>
      <c r="E78" s="26"/>
      <c r="F78" s="26"/>
    </row>
    <row r="79" spans="1:15" x14ac:dyDescent="0.3">
      <c r="A79" s="26"/>
      <c r="B79" s="39"/>
      <c r="C79" s="39"/>
      <c r="D79" s="26"/>
      <c r="E79" s="26"/>
      <c r="F79" s="26"/>
    </row>
    <row r="80" spans="1:15" ht="15" thickBot="1" x14ac:dyDescent="0.35">
      <c r="A80" s="26"/>
      <c r="B80" s="40"/>
      <c r="C80" s="40"/>
      <c r="D80" s="26"/>
      <c r="E80" s="26"/>
      <c r="F80" s="26"/>
    </row>
    <row r="81" spans="1:6" x14ac:dyDescent="0.3">
      <c r="A81" s="26"/>
      <c r="B81" s="41" t="s">
        <v>39</v>
      </c>
      <c r="C81" s="41"/>
      <c r="D81" s="26"/>
      <c r="E81" s="26"/>
      <c r="F81" s="26"/>
    </row>
    <row r="82" spans="1:6" x14ac:dyDescent="0.3">
      <c r="A82" s="26"/>
      <c r="B82" s="26"/>
      <c r="C82" s="26"/>
      <c r="D82" s="26"/>
      <c r="E82" s="26"/>
      <c r="F82" s="26"/>
    </row>
    <row r="83" spans="1:6" x14ac:dyDescent="0.3">
      <c r="A83" s="25" t="s">
        <v>40</v>
      </c>
    </row>
  </sheetData>
  <sheetProtection algorithmName="SHA-512" hashValue="naKlnvZR+VSoK/0m51jZi8cdapUHjewW76YVnfhe9Eg26aDYDAxKQ43sLAeXa1j/zrLLSCGbgmDE7fPyVvDkiQ==" saltValue="K/FPKaqEkcnll7kCukBhAw==" spinCount="100000" sheet="1" objects="1" scenarios="1" selectLockedCells="1"/>
  <mergeCells count="27">
    <mergeCell ref="M75:N75"/>
    <mergeCell ref="N2:O5"/>
    <mergeCell ref="A68:L75"/>
    <mergeCell ref="A67:L67"/>
    <mergeCell ref="A10:B10"/>
    <mergeCell ref="A2:A5"/>
    <mergeCell ref="B2:M2"/>
    <mergeCell ref="B3:M3"/>
    <mergeCell ref="B4:M5"/>
    <mergeCell ref="M73:N73"/>
    <mergeCell ref="M74:N74"/>
    <mergeCell ref="B77:C80"/>
    <mergeCell ref="B81:C81"/>
    <mergeCell ref="D14:G14"/>
    <mergeCell ref="D16:G16"/>
    <mergeCell ref="L10:N10"/>
    <mergeCell ref="B66:L66"/>
    <mergeCell ref="M66:N66"/>
    <mergeCell ref="M67:N67"/>
    <mergeCell ref="M68:N68"/>
    <mergeCell ref="M69:N69"/>
    <mergeCell ref="M70:N70"/>
    <mergeCell ref="M71:N71"/>
    <mergeCell ref="M72:N72"/>
    <mergeCell ref="D12:G12"/>
    <mergeCell ref="A12:B16"/>
    <mergeCell ref="F10:H10"/>
  </mergeCells>
  <dataValidations count="1">
    <dataValidation type="whole" allowBlank="1" showInputMessage="1" showErrorMessage="1" sqref="F20 F58:F64">
      <formula1>0</formula1>
      <formula2>100000000</formula2>
    </dataValidation>
  </dataValidations>
  <pageMargins left="0.7" right="0.7" top="0.75" bottom="0.75" header="0.3" footer="0.3"/>
  <pageSetup paperSize="5" scale="47"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G20:G64</xm:sqref>
        </x14:dataValidation>
        <x14:dataValidation type="list" allowBlank="1" showInputMessage="1" showErrorMessage="1">
          <x14:formula1>
            <xm:f>Hoja2!$F$7:$F$8</xm:f>
          </x14:formula1>
          <xm:sqref>I20:I64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4140625" defaultRowHeight="14.4" x14ac:dyDescent="0.3"/>
  <sheetData>
    <row r="7" spans="4:6" x14ac:dyDescent="0.3">
      <c r="D7" s="1">
        <v>0</v>
      </c>
      <c r="F7" s="3">
        <v>0.08</v>
      </c>
    </row>
    <row r="8" spans="4:6" x14ac:dyDescent="0.3">
      <c r="D8" s="1">
        <v>0.05</v>
      </c>
      <c r="F8" s="1">
        <v>0</v>
      </c>
    </row>
    <row r="9" spans="4:6" x14ac:dyDescent="0.3">
      <c r="D9" s="1">
        <v>0.19</v>
      </c>
    </row>
    <row r="10" spans="4:6" x14ac:dyDescent="0.3">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FRANCY JHOANNA SANCHEZ RODRIGUEZ</cp:lastModifiedBy>
  <cp:revision/>
  <dcterms:created xsi:type="dcterms:W3CDTF">2017-04-28T13:22:52Z</dcterms:created>
  <dcterms:modified xsi:type="dcterms:W3CDTF">2022-12-05T22:58:54Z</dcterms:modified>
  <cp:category/>
  <cp:contentStatus/>
</cp:coreProperties>
</file>