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onica.sotelo.GOBIERNOBOGOTA\Downloads\"/>
    </mc:Choice>
  </mc:AlternateContent>
  <bookViews>
    <workbookView xWindow="0" yWindow="0" windowWidth="11790" windowHeight="8505"/>
  </bookViews>
  <sheets>
    <sheet name="Hoja1" sheetId="1" r:id="rId1"/>
    <sheet name="Hoja2" sheetId="2" r:id="rId2"/>
  </sheets>
  <definedNames>
    <definedName name="_xlnm.Print_Area" localSheetId="0">Hoja1!$A$1:$N$59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46" i="1" l="1"/>
  <c r="N43" i="1" l="1"/>
  <c r="G21" i="1" l="1"/>
  <c r="I21" i="1"/>
  <c r="K21" i="1"/>
  <c r="L21" i="1" s="1"/>
  <c r="G22" i="1"/>
  <c r="I22" i="1"/>
  <c r="K22" i="1"/>
  <c r="M22" i="1" s="1"/>
  <c r="G23" i="1"/>
  <c r="I23" i="1"/>
  <c r="K23" i="1"/>
  <c r="L23" i="1" s="1"/>
  <c r="G24" i="1"/>
  <c r="I24" i="1"/>
  <c r="K24" i="1"/>
  <c r="L24" i="1" s="1"/>
  <c r="G25" i="1"/>
  <c r="I25" i="1"/>
  <c r="K25" i="1"/>
  <c r="L25" i="1" s="1"/>
  <c r="G26" i="1"/>
  <c r="I26" i="1"/>
  <c r="K26" i="1"/>
  <c r="M26" i="1" s="1"/>
  <c r="G41" i="1"/>
  <c r="I41" i="1"/>
  <c r="K41" i="1"/>
  <c r="L26" i="1" l="1"/>
  <c r="N26" i="1" s="1"/>
  <c r="M25" i="1"/>
  <c r="N25" i="1" s="1"/>
  <c r="L22" i="1"/>
  <c r="N22" i="1" s="1"/>
  <c r="J41" i="1"/>
  <c r="J25" i="1"/>
  <c r="J23" i="1"/>
  <c r="J22" i="1"/>
  <c r="J21" i="1"/>
  <c r="J26" i="1"/>
  <c r="J24" i="1"/>
  <c r="M24" i="1"/>
  <c r="N24" i="1" s="1"/>
  <c r="M41" i="1"/>
  <c r="L41" i="1"/>
  <c r="M23" i="1"/>
  <c r="N23" i="1" s="1"/>
  <c r="M21" i="1"/>
  <c r="N21" i="1" s="1"/>
  <c r="G20" i="1"/>
  <c r="N41" i="1" l="1"/>
  <c r="K20" i="1"/>
  <c r="N44" i="1" s="1"/>
  <c r="L20" i="1" l="1"/>
  <c r="N47" i="1" s="1"/>
  <c r="M20" i="1"/>
  <c r="N20" i="1" l="1"/>
  <c r="N48" i="1" l="1"/>
  <c r="N42" i="1"/>
  <c r="N45" i="1" l="1"/>
  <c r="N49" i="1"/>
  <c r="N50" i="1" s="1"/>
  <c r="I20" i="1"/>
  <c r="J20" i="1" s="1"/>
  <c r="N51" i="1" l="1"/>
</calcChain>
</file>

<file path=xl/comments1.xml><?xml version="1.0" encoding="utf-8"?>
<comments xmlns="http://schemas.openxmlformats.org/spreadsheetml/2006/main">
  <authors>
    <author>MARIO CASTILLO</author>
  </authors>
  <commentList>
    <comment ref="G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G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<sst xmlns="http://schemas.openxmlformats.org/spreadsheetml/2006/main" count="85" uniqueCount="63">
  <si>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</si>
  <si>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</si>
  <si>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</si>
  <si>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</si>
  <si>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</si>
  <si>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</si>
  <si>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</si>
  <si>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</si>
  <si>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</si>
  <si>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</si>
  <si>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</si>
  <si>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</si>
  <si>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</si>
  <si>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</si>
  <si>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</si>
  <si>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</si>
  <si>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</si>
  <si>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</si>
  <si>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</si>
  <si>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</si>
  <si>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</si>
  <si>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</si>
  <si>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</si>
  <si>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</si>
  <si>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</si>
  <si>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</si>
  <si>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</si>
  <si>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</si>
  <si>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</si>
  <si>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</si>
  <si>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</si>
  <si>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</si>
  <si>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</si>
  <si>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</si>
  <si>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</si>
  <si>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PÁGINA 1 DE 1</t>
  </si>
  <si>
    <r>
      <rPr>
        <b/>
        <sz val="10"/>
        <color theme="1"/>
        <rFont val="Arial"/>
        <family val="2"/>
      </rPr>
      <t>NOTA 1:</t>
    </r>
    <r>
      <rPr>
        <sz val="10"/>
        <color theme="1"/>
        <rFont val="Arial"/>
        <family val="2"/>
      </rPr>
      <t xml:space="preserve"> Señor cotizante tenga en cuenta que es su obligación conocer y aplicar el tipo de tributo de acuerdo al bien y/o servicio a ofertar.
</t>
    </r>
    <r>
      <rPr>
        <b/>
        <sz val="10"/>
        <color theme="1"/>
        <rFont val="Arial"/>
        <family val="2"/>
      </rPr>
      <t>NOTA 2:</t>
    </r>
    <r>
      <rPr>
        <sz val="10"/>
        <color theme="1"/>
        <rFont val="Arial"/>
        <family val="2"/>
      </rPr>
      <t xml:space="preserve"> Señor cotizante recuerde que este formato se encuentra formulado y no admite valores con decimales en los precios unitarios.
</t>
    </r>
    <r>
      <rPr>
        <b/>
        <sz val="10"/>
        <color theme="1"/>
        <rFont val="Arial"/>
        <family val="2"/>
      </rPr>
      <t>NOTA 3:</t>
    </r>
    <r>
      <rPr>
        <sz val="10"/>
        <color theme="1"/>
        <rFont val="Arial"/>
        <family val="2"/>
      </rPr>
      <t xml:space="preserve"> Tenga en cuenta el “Art. 477” del estatuto tributario, donde se presenta la aclaración de bienes exentos. 
</t>
    </r>
    <r>
      <rPr>
        <b/>
        <sz val="10"/>
        <color theme="1"/>
        <rFont val="Arial"/>
        <family val="2"/>
      </rPr>
      <t>NOTA 4:</t>
    </r>
    <r>
      <rPr>
        <sz val="10"/>
        <color theme="1"/>
        <rFont val="Arial"/>
        <family val="2"/>
      </rPr>
      <t xml:space="preserve"> Tenga en cuenta el “Art. 476” del estatuto tributario,  donde se presenta la aclaración de servicios excluidos.                                                                  
</t>
    </r>
    <r>
      <rPr>
        <b/>
        <sz val="10"/>
        <color theme="1"/>
        <rFont val="Arial"/>
        <family val="2"/>
      </rPr>
      <t>NOTA 5</t>
    </r>
    <r>
      <rPr>
        <sz val="10"/>
        <color theme="1"/>
        <rFont val="Arial"/>
        <family val="2"/>
      </rPr>
      <t>: Tenga en cuenta  que lo dispuesto en los artículos 426, 512-1,</t>
    </r>
    <r>
      <rPr>
        <b/>
        <sz val="10"/>
        <color theme="1"/>
        <rFont val="Arial"/>
        <family val="2"/>
      </rPr>
      <t xml:space="preserve"> HASTA</t>
    </r>
    <r>
      <rPr>
        <sz val="10"/>
        <color theme="1"/>
        <rFont val="Arial"/>
        <family val="2"/>
      </rPr>
      <t xml:space="preserve"> 512-13 del Estatuto tributario y normas concordantes. los cuales hacen referencia</t>
    </r>
    <r>
      <rPr>
        <b/>
        <sz val="10"/>
        <color theme="1"/>
        <rFont val="Arial"/>
        <family val="2"/>
      </rPr>
      <t xml:space="preserve"> IMPUESTO NACIONAL AL CONSUMO</t>
    </r>
    <r>
      <rPr>
        <sz val="10"/>
        <color theme="1"/>
        <rFont val="Arial"/>
        <family val="2"/>
      </rPr>
      <t xml:space="preserve"> para Personas Naturales y Persona Juridicas.                                                                                                                                                                                                                                                                                                                                                                                                                                                                                  
</t>
    </r>
    <r>
      <rPr>
        <b/>
        <sz val="10"/>
        <color theme="1"/>
        <rFont val="Arial"/>
        <family val="2"/>
      </rPr>
      <t>NOTA 6:</t>
    </r>
    <r>
      <rPr>
        <sz val="10"/>
        <color theme="1"/>
        <rFont val="Arial"/>
        <family val="2"/>
      </rPr>
      <t>Cuando los bienes y/o servicios cotizados se encuentren ofertados con una tarifa diferencial de impuestos (impuesto valor agregado-</t>
    </r>
    <r>
      <rPr>
        <b/>
        <sz val="10"/>
        <color theme="1"/>
        <rFont val="Arial"/>
        <family val="2"/>
      </rPr>
      <t xml:space="preserve"> IVA</t>
    </r>
    <r>
      <rPr>
        <sz val="10"/>
        <color theme="1"/>
        <rFont val="Arial"/>
        <family val="2"/>
      </rPr>
      <t xml:space="preserve"> o impuesto nacional al consumo-</t>
    </r>
    <r>
      <rPr>
        <b/>
        <sz val="10"/>
        <color theme="1"/>
        <rFont val="Arial"/>
        <family val="2"/>
      </rPr>
      <t xml:space="preserve"> IMPOCONSUMO</t>
    </r>
    <r>
      <rPr>
        <sz val="10"/>
        <color theme="1"/>
        <rFont val="Arial"/>
        <family val="2"/>
      </rPr>
      <t xml:space="preserve">,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NOTA 7:</t>
    </r>
    <r>
      <rPr>
        <sz val="10"/>
        <color theme="1"/>
        <rFont val="Arial"/>
        <family val="2"/>
      </rPr>
      <t xml:space="preserve"> La validez de la cotización no podrá ser Inferior 30 días.
</t>
    </r>
    <r>
      <rPr>
        <b/>
        <sz val="10"/>
        <color theme="1"/>
        <rFont val="Arial"/>
        <family val="2"/>
      </rPr>
      <t>NOTA 8:</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9:</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10: </t>
    </r>
    <r>
      <rPr>
        <sz val="10"/>
        <color theme="1"/>
        <rFont val="Arial"/>
        <family val="2"/>
      </rPr>
      <t>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justificacion</t>
    </r>
    <r>
      <rPr>
        <b/>
        <sz val="10"/>
        <color theme="1"/>
        <rFont val="Arial"/>
        <family val="2"/>
      </rPr>
      <t xml:space="preserve"> (ABSr132)</t>
    </r>
    <r>
      <rPr>
        <sz val="10"/>
        <color theme="1"/>
        <rFont val="Arial"/>
        <family val="2"/>
      </rPr>
      <t xml:space="preserve"> Formato publicado por la entidad, sera causal de </t>
    </r>
    <r>
      <rPr>
        <b/>
        <sz val="10"/>
        <color theme="1"/>
        <rFont val="Arial"/>
        <family val="2"/>
      </rPr>
      <t xml:space="preserve"> INCUMPLIMIENTO.</t>
    </r>
    <r>
      <rPr>
        <sz val="10"/>
        <color theme="1"/>
        <rFont val="Arial"/>
        <family val="2"/>
      </rPr>
      <t xml:space="preserve">
</t>
    </r>
    <r>
      <rPr>
        <b/>
        <sz val="10"/>
        <color theme="1"/>
        <rFont val="Arial"/>
        <family val="2"/>
      </rPr>
      <t>NOTA 11</t>
    </r>
    <r>
      <rPr>
        <sz val="10"/>
        <color theme="1"/>
        <rFont val="Arial"/>
        <family val="2"/>
      </rPr>
      <t xml:space="preserve">:Si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12: </t>
    </r>
    <r>
      <rPr>
        <sz val="10"/>
        <color theme="1"/>
        <rFont val="Arial"/>
        <family val="2"/>
      </rPr>
      <t>Señor cotizante recuerde revisar los términos de la invitación cuantía inferior a 100 SMMLV en su totalidad y tener en cuenta todas las condiciones establecidas para la presentación de la oferta.</t>
    </r>
  </si>
  <si>
    <t>32.1</t>
  </si>
  <si>
    <t>UNIDAD</t>
  </si>
  <si>
    <t>32.1- 41.3</t>
  </si>
  <si>
    <t>ANEXO 3. OFERTA ECONÓMICA</t>
  </si>
  <si>
    <t>Memorias DDR4 - 16GB PC</t>
  </si>
  <si>
    <t>Memorias USB, 3.0, 8GB y 16 GB</t>
  </si>
  <si>
    <t>Diademas PC + con microfono + conexión usb</t>
  </si>
  <si>
    <t>Cables de Consola USB</t>
  </si>
  <si>
    <t>Adaptador HDD SATA A USB 3.0</t>
  </si>
  <si>
    <t>Caja Adaptador SSD M.2 A USB 3.0</t>
  </si>
  <si>
    <t>Unidad de almacenamiento SSD, SATA  500 GB</t>
  </si>
  <si>
    <t>Unidad de almacenamiento SSD M.2 NVMe 500 GB</t>
  </si>
  <si>
    <t>Baterias Portatil Dell inspiron 15-7537, Modelo: F7HVR, Voltaje: 14.8V Capacidad: 58WH, </t>
  </si>
  <si>
    <t>Baterias portatil hp 240 G5, 4 celdas,14.6V, 41Wh 2670mAh</t>
  </si>
  <si>
    <t>Cables DisplayPort a HDMI</t>
  </si>
  <si>
    <t>Disco Duro server  LENOVO  MODELO: X3650 M5, 1TB</t>
  </si>
  <si>
    <t>Organizador de Cable en espiral 12 mm x bolsa 10 Metros para pc</t>
  </si>
  <si>
    <t>Monitor de 24 pulgadas conexion VGA y HDMI.</t>
  </si>
  <si>
    <t>Memoria DDR3-8GB PARA PORTATIL</t>
  </si>
  <si>
    <t>COMBOS DE TECLADO Y MOUSE</t>
  </si>
  <si>
    <t>Sopladora para PC</t>
  </si>
  <si>
    <t>Disco Duro  solido Sata Interno  Para Pc De 1 Tera </t>
  </si>
  <si>
    <t>PANTALLA PARA PORTATIL HP 240 G5</t>
  </si>
  <si>
    <t>cargador para computador portátil hp 240 g5</t>
  </si>
  <si>
    <t>Tarjetas de video interna para PC </t>
  </si>
  <si>
    <t>Fuente de poder  250W con numero de parte PCH022 L08417-004 para equipos HP EliteDesk 800 G4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</si>
</sst>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31"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Arial"/>
      <family val="2"/>
    </font>
    <font>
      <sz val="12"/>
      <name val="Arial"/>
      <family val="2"/>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1" fontId="5" fillId="0" borderId="0" applyFont="0" applyFill="0" applyBorder="0" applyAlignment="0" applyProtection="0"/>
  </cellStyleXfs>
  <cellXfs count="88">
    <xf numFmtId="0" fontId="0" fillId="0" borderId="0" xfId="0"/>
    <xf numFmtId="9" fontId="0" fillId="0" borderId="0" xfId="1" applyFont="1"/>
    <xf numFmtId="0" fontId="1" fillId="2" borderId="6" xfId="0" applyFont="1" applyFill="1" applyBorder="1" applyAlignment="1" applyProtection="1">
      <alignment horizontal="center" vertical="center" wrapText="1"/>
      <protection locked="0"/>
    </xf>
    <xf numFmtId="9" fontId="0" fillId="0" borderId="0" xfId="0" applyNumberFormat="1"/>
    <xf numFmtId="43" fontId="12" fillId="35" borderId="1" xfId="3" applyFont="1" applyFill="1" applyBorder="1" applyAlignment="1" applyProtection="1">
      <alignment horizontal="center" vertical="center"/>
      <protection locked="0"/>
    </xf>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0" fontId="1" fillId="2" borderId="0" xfId="0" applyFont="1" applyFill="1"/>
    <xf numFmtId="0" fontId="1" fillId="2" borderId="0" xfId="0" applyFont="1" applyFill="1" applyAlignment="1">
      <alignment horizontal="center"/>
    </xf>
    <xf numFmtId="0" fontId="0" fillId="2" borderId="0" xfId="0" applyFill="1"/>
    <xf numFmtId="0" fontId="3" fillId="2" borderId="0" xfId="0" applyFont="1" applyFill="1"/>
    <xf numFmtId="0" fontId="6" fillId="2" borderId="0" xfId="0" applyFont="1" applyFill="1"/>
    <xf numFmtId="0" fontId="3" fillId="2" borderId="0" xfId="0" applyFont="1" applyFill="1" applyAlignment="1">
      <alignment horizontal="left"/>
    </xf>
    <xf numFmtId="0" fontId="9" fillId="2" borderId="1" xfId="0" applyFont="1" applyFill="1" applyBorder="1" applyAlignment="1">
      <alignment vertical="center"/>
    </xf>
    <xf numFmtId="0" fontId="9" fillId="2" borderId="3" xfId="0" applyFont="1" applyFill="1" applyBorder="1" applyAlignment="1">
      <alignment vertical="center"/>
    </xf>
    <xf numFmtId="0" fontId="6" fillId="2" borderId="0" xfId="0" applyFont="1" applyFill="1" applyAlignment="1">
      <alignment horizontal="left"/>
    </xf>
    <xf numFmtId="0" fontId="9" fillId="2" borderId="0" xfId="0" applyFont="1" applyFill="1" applyAlignment="1">
      <alignment horizontal="left"/>
    </xf>
    <xf numFmtId="0" fontId="1" fillId="2" borderId="0" xfId="0" applyFont="1" applyFill="1" applyAlignment="1">
      <alignment horizontal="left"/>
    </xf>
    <xf numFmtId="0" fontId="3" fillId="2" borderId="0" xfId="0" applyFont="1" applyFill="1" applyAlignment="1">
      <alignment horizontal="center" vertical="center"/>
    </xf>
    <xf numFmtId="0" fontId="8" fillId="3" borderId="1" xfId="0" applyFont="1" applyFill="1" applyBorder="1" applyAlignment="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lignment vertical="center"/>
    </xf>
    <xf numFmtId="0" fontId="3" fillId="0" borderId="1" xfId="0" applyFont="1" applyBorder="1" applyAlignment="1">
      <alignment horizontal="center" vertical="center"/>
    </xf>
    <xf numFmtId="43" fontId="3" fillId="0" borderId="1" xfId="3" applyFont="1" applyFill="1" applyBorder="1" applyAlignment="1" applyProtection="1">
      <alignment horizontal="center" vertical="center"/>
    </xf>
    <xf numFmtId="43" fontId="3" fillId="0" borderId="1" xfId="3" applyFont="1" applyFill="1" applyBorder="1" applyAlignment="1" applyProtection="1">
      <alignment vertical="center"/>
    </xf>
    <xf numFmtId="43" fontId="3" fillId="0" borderId="2" xfId="4" applyFont="1" applyBorder="1" applyAlignment="1" applyProtection="1">
      <alignment vertical="center"/>
    </xf>
    <xf numFmtId="43" fontId="3" fillId="0" borderId="1" xfId="4" applyFont="1" applyBorder="1" applyAlignment="1" applyProtection="1">
      <alignment vertical="center"/>
    </xf>
    <xf numFmtId="43" fontId="6" fillId="0" borderId="1" xfId="4" applyFont="1" applyBorder="1" applyAlignment="1" applyProtection="1">
      <alignment vertical="center"/>
    </xf>
    <xf numFmtId="0" fontId="3" fillId="0" borderId="0" xfId="0" applyFont="1" applyAlignment="1">
      <alignment vertical="center"/>
    </xf>
    <xf numFmtId="0" fontId="1" fillId="2" borderId="0" xfId="0" applyFont="1" applyFill="1" applyProtection="1">
      <protection locked="0"/>
    </xf>
    <xf numFmtId="0" fontId="9" fillId="2" borderId="14" xfId="0" applyFont="1" applyFill="1" applyBorder="1" applyAlignment="1" applyProtection="1">
      <alignment horizontal="center"/>
      <protection locked="0"/>
    </xf>
    <xf numFmtId="0" fontId="1" fillId="2" borderId="0" xfId="0" applyFont="1" applyFill="1" applyAlignment="1">
      <alignment vertical="center"/>
    </xf>
    <xf numFmtId="0" fontId="8" fillId="3" borderId="1" xfId="0" applyFont="1" applyFill="1" applyBorder="1" applyAlignment="1">
      <alignment vertical="center" wrapText="1"/>
    </xf>
    <xf numFmtId="0" fontId="1" fillId="2" borderId="0" xfId="0" applyFont="1" applyFill="1" applyAlignment="1" applyProtection="1">
      <alignment vertical="center"/>
      <protection locked="0"/>
    </xf>
    <xf numFmtId="0" fontId="3" fillId="0" borderId="36" xfId="0" applyFont="1" applyBorder="1" applyAlignment="1">
      <alignment horizontal="center" vertical="center"/>
    </xf>
    <xf numFmtId="0" fontId="29" fillId="0" borderId="6" xfId="0" applyFont="1" applyBorder="1" applyAlignment="1">
      <alignment horizontal="justify" vertical="center" wrapText="1"/>
    </xf>
    <xf numFmtId="41" fontId="30" fillId="2" borderId="2" xfId="46" applyNumberFormat="1" applyFont="1" applyFill="1" applyBorder="1" applyAlignment="1" applyProtection="1">
      <alignment vertical="center" wrapText="1"/>
      <protection hidden="1"/>
    </xf>
    <xf numFmtId="0" fontId="29" fillId="0" borderId="28" xfId="0" applyFont="1" applyBorder="1" applyAlignment="1">
      <alignment horizontal="center" vertical="center" wrapText="1"/>
    </xf>
    <xf numFmtId="0" fontId="29" fillId="0" borderId="34" xfId="0" applyFont="1" applyBorder="1" applyAlignment="1">
      <alignment horizontal="justify" vertical="center"/>
    </xf>
    <xf numFmtId="41" fontId="30" fillId="2" borderId="1" xfId="46" applyNumberFormat="1" applyFont="1" applyFill="1" applyBorder="1" applyAlignment="1" applyProtection="1">
      <alignment vertical="center" wrapText="1"/>
      <protection hidden="1"/>
    </xf>
    <xf numFmtId="0" fontId="29" fillId="0" borderId="35" xfId="0" applyFont="1" applyBorder="1" applyAlignment="1">
      <alignment horizontal="justify" vertical="center"/>
    </xf>
    <xf numFmtId="41" fontId="30" fillId="0" borderId="36" xfId="46" applyNumberFormat="1" applyFont="1" applyBorder="1" applyAlignment="1" applyProtection="1">
      <alignment vertical="center" wrapText="1"/>
      <protection hidden="1"/>
    </xf>
    <xf numFmtId="0" fontId="29" fillId="0" borderId="37" xfId="0" applyFont="1" applyBorder="1" applyAlignment="1">
      <alignment horizontal="center" vertical="center" wrapText="1"/>
    </xf>
    <xf numFmtId="0" fontId="29" fillId="0" borderId="1" xfId="0" applyFont="1" applyBorder="1" applyAlignment="1">
      <alignment horizontal="left" vertical="center" wrapText="1"/>
    </xf>
    <xf numFmtId="41" fontId="30" fillId="0" borderId="1" xfId="46" applyNumberFormat="1" applyFont="1" applyBorder="1" applyAlignment="1" applyProtection="1">
      <alignment vertical="center" wrapText="1"/>
      <protection hidden="1"/>
    </xf>
    <xf numFmtId="0" fontId="29" fillId="0" borderId="1" xfId="0" applyFont="1" applyBorder="1" applyAlignment="1">
      <alignment horizontal="center" vertical="center" wrapText="1"/>
    </xf>
    <xf numFmtId="0" fontId="29" fillId="0" borderId="1" xfId="0" applyFont="1" applyBorder="1" applyAlignment="1">
      <alignment horizontal="justify" vertical="center" wrapText="1"/>
    </xf>
    <xf numFmtId="0" fontId="29" fillId="0" borderId="1" xfId="0" applyFont="1" applyBorder="1" applyAlignment="1">
      <alignment wrapText="1"/>
    </xf>
    <xf numFmtId="0" fontId="8" fillId="3" borderId="3"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3" fillId="2" borderId="15" xfId="0" applyFont="1" applyFill="1" applyBorder="1" applyAlignment="1">
      <alignment horizontal="center" vertical="center" wrapText="1"/>
    </xf>
    <xf numFmtId="43" fontId="3" fillId="0" borderId="2" xfId="3" applyFont="1" applyBorder="1" applyAlignment="1" applyProtection="1">
      <alignment horizontal="center" vertical="center" wrapText="1"/>
    </xf>
    <xf numFmtId="43" fontId="3" fillId="0" borderId="1" xfId="3" applyFont="1" applyBorder="1" applyAlignment="1" applyProtection="1">
      <alignment horizontal="center" vertical="center" wrapText="1"/>
    </xf>
    <xf numFmtId="43" fontId="6" fillId="0" borderId="3" xfId="3" applyFont="1" applyBorder="1" applyAlignment="1" applyProtection="1">
      <alignment horizontal="center" vertical="center"/>
    </xf>
    <xf numFmtId="43" fontId="6" fillId="0" borderId="5" xfId="3" applyFont="1" applyBorder="1" applyAlignment="1" applyProtection="1">
      <alignment horizontal="center" vertical="center"/>
    </xf>
    <xf numFmtId="43" fontId="3" fillId="0" borderId="3" xfId="3" applyFont="1" applyBorder="1" applyAlignment="1" applyProtection="1">
      <alignment horizontal="center" vertical="center"/>
    </xf>
    <xf numFmtId="43" fontId="3" fillId="0" borderId="5" xfId="3" applyFont="1" applyBorder="1" applyAlignment="1" applyProtection="1">
      <alignment horizontal="center" vertical="center"/>
    </xf>
    <xf numFmtId="0" fontId="4" fillId="0" borderId="29"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33" xfId="0" applyFont="1" applyBorder="1" applyAlignment="1">
      <alignment horizontal="center" vertical="center" wrapText="1"/>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0" borderId="2" xfId="0" applyFont="1" applyBorder="1" applyAlignment="1">
      <alignment horizontal="left" vertical="center" wrapText="1"/>
    </xf>
    <xf numFmtId="0" fontId="3" fillId="0" borderId="27" xfId="0" applyFont="1" applyBorder="1" applyAlignment="1">
      <alignment horizontal="left" vertical="center" wrapText="1"/>
    </xf>
    <xf numFmtId="0" fontId="3" fillId="0" borderId="1" xfId="0" applyFont="1" applyBorder="1" applyAlignment="1">
      <alignment horizontal="left" vertical="center" wrapText="1"/>
    </xf>
    <xf numFmtId="0" fontId="6" fillId="2" borderId="16" xfId="0" applyFont="1" applyFill="1" applyBorder="1" applyAlignment="1">
      <alignment horizontal="center" vertical="center"/>
    </xf>
    <xf numFmtId="0" fontId="6" fillId="2" borderId="17" xfId="0" applyFont="1" applyFill="1" applyBorder="1" applyAlignment="1">
      <alignment horizontal="center" vertical="center"/>
    </xf>
    <xf numFmtId="0" fontId="3" fillId="2" borderId="1" xfId="0" applyFont="1" applyFill="1" applyBorder="1" applyAlignment="1" applyProtection="1">
      <alignment horizontal="left" vertical="center"/>
      <protection locked="0"/>
    </xf>
    <xf numFmtId="0" fontId="2" fillId="0" borderId="1" xfId="0" applyFont="1" applyBorder="1" applyAlignment="1">
      <alignment vertical="top" wrapText="1"/>
    </xf>
    <xf numFmtId="0" fontId="4" fillId="2" borderId="1" xfId="0" applyFont="1" applyFill="1" applyBorder="1" applyAlignment="1">
      <alignment horizontal="center" vertical="center" wrapText="1"/>
    </xf>
    <xf numFmtId="43" fontId="3" fillId="0" borderId="3" xfId="3" applyFont="1" applyBorder="1" applyAlignment="1" applyProtection="1">
      <alignment horizontal="center" vertical="center" wrapText="1"/>
    </xf>
    <xf numFmtId="43" fontId="3" fillId="0" borderId="5" xfId="3" applyFont="1" applyBorder="1" applyAlignment="1" applyProtection="1">
      <alignment horizontal="center" vertical="center" wrapText="1"/>
    </xf>
    <xf numFmtId="43" fontId="6" fillId="0" borderId="3" xfId="3" applyFont="1" applyBorder="1" applyAlignment="1" applyProtection="1">
      <alignment horizontal="center" vertical="center" wrapText="1"/>
    </xf>
    <xf numFmtId="43" fontId="6" fillId="0" borderId="5" xfId="3" applyFont="1" applyBorder="1" applyAlignment="1" applyProtection="1">
      <alignment horizontal="center" vertical="center" wrapText="1"/>
    </xf>
    <xf numFmtId="0" fontId="8" fillId="3" borderId="7"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6" fillId="2" borderId="1" xfId="0" applyFont="1" applyFill="1" applyBorder="1" applyAlignment="1" applyProtection="1">
      <alignment horizontal="center" vertical="center" wrapText="1"/>
      <protection locked="0"/>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xfId="46" builtinId="6"/>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59"/>
  <sheetViews>
    <sheetView tabSelected="1" view="pageBreakPreview" topLeftCell="A18" zoomScale="70" zoomScaleNormal="70" zoomScaleSheetLayoutView="70" zoomScalePageLayoutView="55" workbookViewId="0">
      <selection activeCell="E20" sqref="E20"/>
    </sheetView>
  </sheetViews>
  <sheetFormatPr baseColWidth="10" defaultColWidth="11.42578125" defaultRowHeight="15" x14ac:dyDescent="0.25"/>
  <cols>
    <col min="1" max="1" width="10.7109375" style="7" customWidth="1"/>
    <col min="2" max="2" width="72.28515625" style="7" customWidth="1"/>
    <col min="3" max="3" width="13.28515625" style="31" customWidth="1"/>
    <col min="4" max="4" width="17" style="7" customWidth="1"/>
    <col min="5" max="5" width="23.5703125" style="7" customWidth="1"/>
    <col min="6" max="6" width="14.85546875" style="7" customWidth="1"/>
    <col min="7" max="7" width="14.85546875" style="7" bestFit="1" customWidth="1"/>
    <col min="8" max="8" width="25.85546875" style="7" bestFit="1" customWidth="1"/>
    <col min="9" max="9" width="24.140625" style="7" customWidth="1"/>
    <col min="10" max="11" width="21.42578125" style="9" customWidth="1"/>
    <col min="12" max="12" width="21.140625" style="9" customWidth="1"/>
    <col min="13" max="13" width="21.5703125" style="9" customWidth="1"/>
    <col min="14" max="14" width="30" style="9" customWidth="1"/>
    <col min="15" max="16384" width="11.42578125" style="9"/>
  </cols>
  <sheetData>
    <row r="1" spans="1:14" x14ac:dyDescent="0.25">
      <c r="E1" s="8"/>
    </row>
    <row r="2" spans="1:14" ht="15.75" customHeight="1" x14ac:dyDescent="0.25">
      <c r="A2" s="75"/>
      <c r="B2" s="76" t="s">
        <v>0</v>
      </c>
      <c r="C2" s="76"/>
      <c r="D2" s="76"/>
      <c r="E2" s="76"/>
      <c r="F2" s="76"/>
      <c r="G2" s="76"/>
      <c r="H2" s="76"/>
      <c r="I2" s="76"/>
      <c r="J2" s="76"/>
      <c r="K2" s="76"/>
      <c r="L2" s="76"/>
      <c r="M2" s="61" t="s">
        <v>35</v>
      </c>
      <c r="N2" s="62"/>
    </row>
    <row r="3" spans="1:14" ht="15.75" customHeight="1" x14ac:dyDescent="0.25">
      <c r="A3" s="75"/>
      <c r="B3" s="76" t="s">
        <v>1</v>
      </c>
      <c r="C3" s="76"/>
      <c r="D3" s="76"/>
      <c r="E3" s="76"/>
      <c r="F3" s="76"/>
      <c r="G3" s="76"/>
      <c r="H3" s="76"/>
      <c r="I3" s="76"/>
      <c r="J3" s="76"/>
      <c r="K3" s="76"/>
      <c r="L3" s="76"/>
      <c r="M3" s="63"/>
      <c r="N3" s="64"/>
    </row>
    <row r="4" spans="1:14" ht="16.5" customHeight="1" x14ac:dyDescent="0.25">
      <c r="A4" s="75"/>
      <c r="B4" s="76" t="s">
        <v>40</v>
      </c>
      <c r="C4" s="76"/>
      <c r="D4" s="76"/>
      <c r="E4" s="76"/>
      <c r="F4" s="76"/>
      <c r="G4" s="76"/>
      <c r="H4" s="76"/>
      <c r="I4" s="76"/>
      <c r="J4" s="76"/>
      <c r="K4" s="76"/>
      <c r="L4" s="76"/>
      <c r="M4" s="63"/>
      <c r="N4" s="64"/>
    </row>
    <row r="5" spans="1:14" ht="15" customHeight="1" x14ac:dyDescent="0.25">
      <c r="A5" s="75"/>
      <c r="B5" s="76"/>
      <c r="C5" s="76"/>
      <c r="D5" s="76"/>
      <c r="E5" s="76"/>
      <c r="F5" s="76"/>
      <c r="G5" s="76"/>
      <c r="H5" s="76"/>
      <c r="I5" s="76"/>
      <c r="J5" s="76"/>
      <c r="K5" s="76"/>
      <c r="L5" s="76"/>
      <c r="M5" s="65"/>
      <c r="N5" s="66"/>
    </row>
    <row r="7" spans="1:14" x14ac:dyDescent="0.25">
      <c r="A7" s="10" t="s">
        <v>37</v>
      </c>
    </row>
    <row r="8" spans="1:14" x14ac:dyDescent="0.25">
      <c r="A8" s="10"/>
    </row>
    <row r="9" spans="1:14" x14ac:dyDescent="0.25">
      <c r="A9" s="11" t="s">
        <v>28</v>
      </c>
    </row>
    <row r="10" spans="1:14" ht="50.45" customHeight="1" x14ac:dyDescent="0.25">
      <c r="A10" s="74" t="s">
        <v>27</v>
      </c>
      <c r="B10" s="74"/>
      <c r="D10" s="13" t="s">
        <v>20</v>
      </c>
      <c r="E10" s="87"/>
      <c r="F10" s="87"/>
      <c r="G10" s="87"/>
      <c r="J10" s="14" t="s">
        <v>16</v>
      </c>
      <c r="K10" s="51"/>
      <c r="L10" s="52"/>
      <c r="M10" s="53"/>
    </row>
    <row r="11" spans="1:14" ht="15.75" thickBot="1" x14ac:dyDescent="0.3">
      <c r="A11" s="12"/>
      <c r="B11" s="12"/>
      <c r="D11" s="15"/>
      <c r="E11" s="15"/>
      <c r="F11" s="15"/>
      <c r="J11" s="16"/>
      <c r="K11" s="17"/>
      <c r="L11" s="17"/>
      <c r="M11" s="17"/>
    </row>
    <row r="12" spans="1:14" ht="30.75" customHeight="1" thickBot="1" x14ac:dyDescent="0.3">
      <c r="A12" s="81" t="s">
        <v>25</v>
      </c>
      <c r="B12" s="82"/>
      <c r="C12" s="48" t="s">
        <v>17</v>
      </c>
      <c r="D12" s="49"/>
      <c r="E12" s="49"/>
      <c r="F12" s="50"/>
      <c r="G12" s="2"/>
      <c r="H12" s="6"/>
      <c r="I12" s="6"/>
      <c r="J12" s="16"/>
    </row>
    <row r="13" spans="1:14" ht="15.75" thickBot="1" x14ac:dyDescent="0.3">
      <c r="A13" s="83"/>
      <c r="B13" s="84"/>
      <c r="D13" s="15"/>
      <c r="E13" s="15"/>
      <c r="F13" s="15"/>
      <c r="J13" s="16"/>
    </row>
    <row r="14" spans="1:14" ht="30" customHeight="1" thickBot="1" x14ac:dyDescent="0.3">
      <c r="A14" s="83"/>
      <c r="B14" s="84"/>
      <c r="C14" s="48" t="s">
        <v>18</v>
      </c>
      <c r="D14" s="49"/>
      <c r="E14" s="49"/>
      <c r="F14" s="50"/>
      <c r="G14" s="2"/>
      <c r="H14" s="6"/>
      <c r="I14" s="6"/>
      <c r="J14" s="16"/>
    </row>
    <row r="15" spans="1:14" ht="18.75" customHeight="1" thickBot="1" x14ac:dyDescent="0.3">
      <c r="A15" s="83"/>
      <c r="B15" s="84"/>
      <c r="D15" s="15"/>
      <c r="E15" s="15"/>
      <c r="F15" s="15"/>
      <c r="J15" s="16"/>
    </row>
    <row r="16" spans="1:14" ht="24" customHeight="1" thickBot="1" x14ac:dyDescent="0.3">
      <c r="A16" s="85"/>
      <c r="B16" s="86"/>
      <c r="C16" s="48" t="s">
        <v>21</v>
      </c>
      <c r="D16" s="49"/>
      <c r="E16" s="49"/>
      <c r="F16" s="50"/>
      <c r="G16" s="2"/>
      <c r="H16" s="6"/>
      <c r="I16" s="6"/>
      <c r="J16" s="16"/>
      <c r="K16" s="17"/>
      <c r="L16" s="17"/>
      <c r="M16" s="17"/>
    </row>
    <row r="17" spans="1:14" x14ac:dyDescent="0.25">
      <c r="A17" s="12"/>
      <c r="B17" s="12"/>
      <c r="D17" s="15"/>
      <c r="E17" s="15"/>
      <c r="F17" s="15"/>
      <c r="J17" s="16"/>
      <c r="K17" s="17"/>
      <c r="L17" s="17"/>
      <c r="M17" s="17"/>
    </row>
    <row r="19" spans="1:14" s="21" customFormat="1" ht="111.75" customHeight="1" thickBot="1" x14ac:dyDescent="0.3">
      <c r="A19" s="19" t="s">
        <v>26</v>
      </c>
      <c r="B19" s="19" t="s">
        <v>2</v>
      </c>
      <c r="C19" s="32" t="s">
        <v>3</v>
      </c>
      <c r="D19" s="19" t="s">
        <v>22</v>
      </c>
      <c r="E19" s="20" t="s">
        <v>4</v>
      </c>
      <c r="F19" s="20" t="s">
        <v>24</v>
      </c>
      <c r="G19" s="20" t="s">
        <v>5</v>
      </c>
      <c r="H19" s="20" t="s">
        <v>30</v>
      </c>
      <c r="I19" s="20" t="s">
        <v>33</v>
      </c>
      <c r="J19" s="20" t="s">
        <v>6</v>
      </c>
      <c r="K19" s="20" t="s">
        <v>7</v>
      </c>
      <c r="L19" s="20" t="s">
        <v>8</v>
      </c>
      <c r="M19" s="20" t="s">
        <v>29</v>
      </c>
      <c r="N19" s="20" t="s">
        <v>9</v>
      </c>
    </row>
    <row r="20" spans="1:14" s="21" customFormat="1" ht="82.5" customHeight="1" thickBot="1" x14ac:dyDescent="0.3">
      <c r="A20" s="22">
        <v>1</v>
      </c>
      <c r="B20" s="35" t="s">
        <v>41</v>
      </c>
      <c r="C20" s="36">
        <v>60</v>
      </c>
      <c r="D20" s="37" t="s">
        <v>38</v>
      </c>
      <c r="E20" s="4"/>
      <c r="F20" s="5">
        <v>0.19</v>
      </c>
      <c r="G20" s="23">
        <f>+ROUND(E20*F20,0)</f>
        <v>0</v>
      </c>
      <c r="H20" s="5">
        <v>0</v>
      </c>
      <c r="I20" s="23">
        <f>ROUND(E20*H20,0)</f>
        <v>0</v>
      </c>
      <c r="J20" s="23">
        <f>ROUND(E20+G20+I20,0)</f>
        <v>0</v>
      </c>
      <c r="K20" s="23">
        <f>ROUND(E20*C20,0)</f>
        <v>0</v>
      </c>
      <c r="L20" s="23">
        <f>ROUND(K20*F20,0)</f>
        <v>0</v>
      </c>
      <c r="M20" s="23">
        <f>ROUND(K20*H20,0)</f>
        <v>0</v>
      </c>
      <c r="N20" s="24">
        <f>ROUND(K20+M20+L20,0)</f>
        <v>0</v>
      </c>
    </row>
    <row r="21" spans="1:14" s="21" customFormat="1" ht="63.75" customHeight="1" thickBot="1" x14ac:dyDescent="0.3">
      <c r="A21" s="22">
        <v>2</v>
      </c>
      <c r="B21" s="38" t="s">
        <v>42</v>
      </c>
      <c r="C21" s="39">
        <v>20</v>
      </c>
      <c r="D21" s="37" t="s">
        <v>38</v>
      </c>
      <c r="E21" s="4">
        <v>0</v>
      </c>
      <c r="F21" s="5">
        <v>0.19</v>
      </c>
      <c r="G21" s="23">
        <f t="shared" ref="G21:G41" si="0">+ROUND(E21*F21,0)</f>
        <v>0</v>
      </c>
      <c r="H21" s="5">
        <v>0</v>
      </c>
      <c r="I21" s="23">
        <f t="shared" ref="I21:I41" si="1">ROUND(E21*H21,0)</f>
        <v>0</v>
      </c>
      <c r="J21" s="23">
        <f t="shared" ref="J21:J41" si="2">ROUND(E21+G21+I21,0)</f>
        <v>0</v>
      </c>
      <c r="K21" s="23">
        <f t="shared" ref="K21:K41" si="3">ROUND(E21*C21,0)</f>
        <v>0</v>
      </c>
      <c r="L21" s="23">
        <f t="shared" ref="L21:L41" si="4">ROUND(K21*F21,0)</f>
        <v>0</v>
      </c>
      <c r="M21" s="23">
        <f t="shared" ref="M21:M41" si="5">ROUND(K21*H21,0)</f>
        <v>0</v>
      </c>
      <c r="N21" s="24">
        <f t="shared" ref="N21:N41" si="6">ROUND(K21+M21+L21,0)</f>
        <v>0</v>
      </c>
    </row>
    <row r="22" spans="1:14" s="21" customFormat="1" ht="62.25" customHeight="1" x14ac:dyDescent="0.25">
      <c r="A22" s="34">
        <v>3</v>
      </c>
      <c r="B22" s="40" t="s">
        <v>43</v>
      </c>
      <c r="C22" s="41">
        <v>70</v>
      </c>
      <c r="D22" s="42" t="s">
        <v>38</v>
      </c>
      <c r="E22" s="4">
        <v>0</v>
      </c>
      <c r="F22" s="5">
        <v>0.19</v>
      </c>
      <c r="G22" s="23">
        <f t="shared" si="0"/>
        <v>0</v>
      </c>
      <c r="H22" s="5">
        <v>0</v>
      </c>
      <c r="I22" s="23">
        <f t="shared" si="1"/>
        <v>0</v>
      </c>
      <c r="J22" s="23">
        <f t="shared" si="2"/>
        <v>0</v>
      </c>
      <c r="K22" s="23">
        <f t="shared" si="3"/>
        <v>0</v>
      </c>
      <c r="L22" s="23">
        <f t="shared" si="4"/>
        <v>0</v>
      </c>
      <c r="M22" s="23">
        <f t="shared" si="5"/>
        <v>0</v>
      </c>
      <c r="N22" s="24">
        <f t="shared" si="6"/>
        <v>0</v>
      </c>
    </row>
    <row r="23" spans="1:14" s="21" customFormat="1" ht="79.5" customHeight="1" x14ac:dyDescent="0.25">
      <c r="A23" s="22">
        <v>4</v>
      </c>
      <c r="B23" s="43" t="s">
        <v>44</v>
      </c>
      <c r="C23" s="44">
        <v>10</v>
      </c>
      <c r="D23" s="45" t="s">
        <v>38</v>
      </c>
      <c r="E23" s="4">
        <v>0</v>
      </c>
      <c r="F23" s="5">
        <v>0.19</v>
      </c>
      <c r="G23" s="23">
        <f t="shared" si="0"/>
        <v>0</v>
      </c>
      <c r="H23" s="5">
        <v>0</v>
      </c>
      <c r="I23" s="23">
        <f t="shared" si="1"/>
        <v>0</v>
      </c>
      <c r="J23" s="23">
        <f t="shared" si="2"/>
        <v>0</v>
      </c>
      <c r="K23" s="23">
        <f t="shared" si="3"/>
        <v>0</v>
      </c>
      <c r="L23" s="23">
        <f t="shared" si="4"/>
        <v>0</v>
      </c>
      <c r="M23" s="23">
        <f t="shared" si="5"/>
        <v>0</v>
      </c>
      <c r="N23" s="24">
        <f t="shared" si="6"/>
        <v>0</v>
      </c>
    </row>
    <row r="24" spans="1:14" s="21" customFormat="1" ht="51" customHeight="1" x14ac:dyDescent="0.25">
      <c r="A24" s="22">
        <v>5</v>
      </c>
      <c r="B24" s="43" t="s">
        <v>45</v>
      </c>
      <c r="C24" s="44">
        <v>10</v>
      </c>
      <c r="D24" s="45" t="s">
        <v>38</v>
      </c>
      <c r="E24" s="4">
        <v>0</v>
      </c>
      <c r="F24" s="5">
        <v>0.19</v>
      </c>
      <c r="G24" s="23">
        <f t="shared" si="0"/>
        <v>0</v>
      </c>
      <c r="H24" s="5">
        <v>0</v>
      </c>
      <c r="I24" s="23">
        <f t="shared" si="1"/>
        <v>0</v>
      </c>
      <c r="J24" s="23">
        <f t="shared" si="2"/>
        <v>0</v>
      </c>
      <c r="K24" s="23">
        <f t="shared" si="3"/>
        <v>0</v>
      </c>
      <c r="L24" s="23">
        <f t="shared" si="4"/>
        <v>0</v>
      </c>
      <c r="M24" s="23">
        <f t="shared" si="5"/>
        <v>0</v>
      </c>
      <c r="N24" s="24">
        <f t="shared" si="6"/>
        <v>0</v>
      </c>
    </row>
    <row r="25" spans="1:14" s="21" customFormat="1" ht="54.75" customHeight="1" x14ac:dyDescent="0.25">
      <c r="A25" s="22">
        <v>6</v>
      </c>
      <c r="B25" s="43" t="s">
        <v>46</v>
      </c>
      <c r="C25" s="44">
        <v>10</v>
      </c>
      <c r="D25" s="45" t="s">
        <v>38</v>
      </c>
      <c r="E25" s="4">
        <v>0</v>
      </c>
      <c r="F25" s="5">
        <v>0.19</v>
      </c>
      <c r="G25" s="23">
        <f t="shared" si="0"/>
        <v>0</v>
      </c>
      <c r="H25" s="5">
        <v>0</v>
      </c>
      <c r="I25" s="23">
        <f t="shared" si="1"/>
        <v>0</v>
      </c>
      <c r="J25" s="23">
        <f t="shared" si="2"/>
        <v>0</v>
      </c>
      <c r="K25" s="23">
        <f t="shared" si="3"/>
        <v>0</v>
      </c>
      <c r="L25" s="23">
        <f t="shared" si="4"/>
        <v>0</v>
      </c>
      <c r="M25" s="23">
        <f t="shared" si="5"/>
        <v>0</v>
      </c>
      <c r="N25" s="24">
        <f t="shared" si="6"/>
        <v>0</v>
      </c>
    </row>
    <row r="26" spans="1:14" s="21" customFormat="1" ht="51" customHeight="1" x14ac:dyDescent="0.25">
      <c r="A26" s="22">
        <v>7</v>
      </c>
      <c r="B26" s="46" t="s">
        <v>47</v>
      </c>
      <c r="C26" s="44">
        <v>60</v>
      </c>
      <c r="D26" s="45" t="s">
        <v>38</v>
      </c>
      <c r="E26" s="4">
        <v>0</v>
      </c>
      <c r="F26" s="5">
        <v>0.19</v>
      </c>
      <c r="G26" s="23">
        <f t="shared" si="0"/>
        <v>0</v>
      </c>
      <c r="H26" s="5">
        <v>0</v>
      </c>
      <c r="I26" s="23">
        <f t="shared" si="1"/>
        <v>0</v>
      </c>
      <c r="J26" s="23">
        <f t="shared" si="2"/>
        <v>0</v>
      </c>
      <c r="K26" s="23">
        <f t="shared" si="3"/>
        <v>0</v>
      </c>
      <c r="L26" s="23">
        <f t="shared" si="4"/>
        <v>0</v>
      </c>
      <c r="M26" s="23">
        <f t="shared" si="5"/>
        <v>0</v>
      </c>
      <c r="N26" s="24">
        <f t="shared" si="6"/>
        <v>0</v>
      </c>
    </row>
    <row r="27" spans="1:14" s="21" customFormat="1" ht="52.5" customHeight="1" x14ac:dyDescent="0.25">
      <c r="A27" s="22">
        <v>8</v>
      </c>
      <c r="B27" s="46" t="s">
        <v>48</v>
      </c>
      <c r="C27" s="44">
        <v>40</v>
      </c>
      <c r="D27" s="45" t="s">
        <v>38</v>
      </c>
      <c r="E27" s="4"/>
      <c r="F27" s="5"/>
      <c r="G27" s="23"/>
      <c r="H27" s="5"/>
      <c r="I27" s="23"/>
      <c r="J27" s="23"/>
      <c r="K27" s="23"/>
      <c r="L27" s="23"/>
      <c r="M27" s="23"/>
      <c r="N27" s="24"/>
    </row>
    <row r="28" spans="1:14" s="21" customFormat="1" ht="48.75" customHeight="1" x14ac:dyDescent="0.25">
      <c r="A28" s="22">
        <v>9</v>
      </c>
      <c r="B28" s="46" t="s">
        <v>49</v>
      </c>
      <c r="C28" s="44">
        <v>10</v>
      </c>
      <c r="D28" s="45" t="s">
        <v>38</v>
      </c>
      <c r="E28" s="4"/>
      <c r="F28" s="5"/>
      <c r="G28" s="23"/>
      <c r="H28" s="5"/>
      <c r="I28" s="23"/>
      <c r="J28" s="23"/>
      <c r="K28" s="23"/>
      <c r="L28" s="23"/>
      <c r="M28" s="23"/>
      <c r="N28" s="24"/>
    </row>
    <row r="29" spans="1:14" s="21" customFormat="1" ht="52.5" customHeight="1" x14ac:dyDescent="0.25">
      <c r="A29" s="22">
        <v>10</v>
      </c>
      <c r="B29" s="46" t="s">
        <v>50</v>
      </c>
      <c r="C29" s="44">
        <v>10</v>
      </c>
      <c r="D29" s="45" t="s">
        <v>38</v>
      </c>
      <c r="E29" s="4"/>
      <c r="F29" s="5"/>
      <c r="G29" s="23"/>
      <c r="H29" s="5"/>
      <c r="I29" s="23"/>
      <c r="J29" s="23"/>
      <c r="K29" s="23"/>
      <c r="L29" s="23"/>
      <c r="M29" s="23"/>
      <c r="N29" s="24"/>
    </row>
    <row r="30" spans="1:14" s="21" customFormat="1" ht="33.75" customHeight="1" x14ac:dyDescent="0.25">
      <c r="A30" s="22">
        <v>11</v>
      </c>
      <c r="B30" s="46" t="s">
        <v>51</v>
      </c>
      <c r="C30" s="44">
        <v>15</v>
      </c>
      <c r="D30" s="45" t="s">
        <v>38</v>
      </c>
      <c r="E30" s="4"/>
      <c r="F30" s="5"/>
      <c r="G30" s="23"/>
      <c r="H30" s="5"/>
      <c r="I30" s="23"/>
      <c r="J30" s="23"/>
      <c r="K30" s="23"/>
      <c r="L30" s="23"/>
      <c r="M30" s="23"/>
      <c r="N30" s="24"/>
    </row>
    <row r="31" spans="1:14" s="21" customFormat="1" ht="50.25" customHeight="1" x14ac:dyDescent="0.25">
      <c r="A31" s="22">
        <v>12</v>
      </c>
      <c r="B31" s="46" t="s">
        <v>52</v>
      </c>
      <c r="C31" s="44">
        <v>2</v>
      </c>
      <c r="D31" s="45" t="s">
        <v>38</v>
      </c>
      <c r="E31" s="4"/>
      <c r="F31" s="5"/>
      <c r="G31" s="23"/>
      <c r="H31" s="5"/>
      <c r="I31" s="23"/>
      <c r="J31" s="23"/>
      <c r="K31" s="23"/>
      <c r="L31" s="23"/>
      <c r="M31" s="23"/>
      <c r="N31" s="24"/>
    </row>
    <row r="32" spans="1:14" s="21" customFormat="1" ht="43.5" customHeight="1" x14ac:dyDescent="0.25">
      <c r="A32" s="22">
        <v>13</v>
      </c>
      <c r="B32" s="46" t="s">
        <v>53</v>
      </c>
      <c r="C32" s="44">
        <v>100</v>
      </c>
      <c r="D32" s="45" t="s">
        <v>38</v>
      </c>
      <c r="E32" s="4"/>
      <c r="F32" s="5"/>
      <c r="G32" s="23"/>
      <c r="H32" s="5"/>
      <c r="I32" s="23"/>
      <c r="J32" s="23"/>
      <c r="K32" s="23"/>
      <c r="L32" s="23"/>
      <c r="M32" s="23"/>
      <c r="N32" s="24"/>
    </row>
    <row r="33" spans="1:14" s="21" customFormat="1" ht="38.25" customHeight="1" x14ac:dyDescent="0.25">
      <c r="A33" s="22">
        <v>14</v>
      </c>
      <c r="B33" s="46" t="s">
        <v>54</v>
      </c>
      <c r="C33" s="44">
        <v>30</v>
      </c>
      <c r="D33" s="45" t="s">
        <v>38</v>
      </c>
      <c r="E33" s="4"/>
      <c r="F33" s="5"/>
      <c r="G33" s="23"/>
      <c r="H33" s="5"/>
      <c r="I33" s="23"/>
      <c r="J33" s="23"/>
      <c r="K33" s="23"/>
      <c r="L33" s="23"/>
      <c r="M33" s="23"/>
      <c r="N33" s="24"/>
    </row>
    <row r="34" spans="1:14" s="21" customFormat="1" ht="47.25" customHeight="1" x14ac:dyDescent="0.25">
      <c r="A34" s="22">
        <v>15</v>
      </c>
      <c r="B34" s="46" t="s">
        <v>55</v>
      </c>
      <c r="C34" s="44">
        <v>30</v>
      </c>
      <c r="D34" s="45" t="s">
        <v>38</v>
      </c>
      <c r="E34" s="4"/>
      <c r="F34" s="5"/>
      <c r="G34" s="23"/>
      <c r="H34" s="5"/>
      <c r="I34" s="23"/>
      <c r="J34" s="23"/>
      <c r="K34" s="23"/>
      <c r="L34" s="23"/>
      <c r="M34" s="23"/>
      <c r="N34" s="24"/>
    </row>
    <row r="35" spans="1:14" s="21" customFormat="1" ht="55.5" customHeight="1" x14ac:dyDescent="0.25">
      <c r="A35" s="22">
        <v>16</v>
      </c>
      <c r="B35" s="46" t="s">
        <v>56</v>
      </c>
      <c r="C35" s="44">
        <v>50</v>
      </c>
      <c r="D35" s="45" t="s">
        <v>38</v>
      </c>
      <c r="E35" s="4"/>
      <c r="F35" s="5"/>
      <c r="G35" s="23"/>
      <c r="H35" s="5"/>
      <c r="I35" s="23"/>
      <c r="J35" s="23"/>
      <c r="K35" s="23"/>
      <c r="L35" s="23"/>
      <c r="M35" s="23"/>
      <c r="N35" s="24"/>
    </row>
    <row r="36" spans="1:14" s="21" customFormat="1" ht="43.5" customHeight="1" x14ac:dyDescent="0.25">
      <c r="A36" s="22">
        <v>17</v>
      </c>
      <c r="B36" s="46" t="s">
        <v>57</v>
      </c>
      <c r="C36" s="44">
        <v>8</v>
      </c>
      <c r="D36" s="45" t="s">
        <v>38</v>
      </c>
      <c r="E36" s="4"/>
      <c r="F36" s="5"/>
      <c r="G36" s="23"/>
      <c r="H36" s="5"/>
      <c r="I36" s="23"/>
      <c r="J36" s="23"/>
      <c r="K36" s="23"/>
      <c r="L36" s="23"/>
      <c r="M36" s="23"/>
      <c r="N36" s="24"/>
    </row>
    <row r="37" spans="1:14" s="21" customFormat="1" ht="33" customHeight="1" x14ac:dyDescent="0.25">
      <c r="A37" s="22">
        <v>18</v>
      </c>
      <c r="B37" s="46" t="s">
        <v>58</v>
      </c>
      <c r="C37" s="44">
        <v>50</v>
      </c>
      <c r="D37" s="45" t="s">
        <v>38</v>
      </c>
      <c r="E37" s="4"/>
      <c r="F37" s="5"/>
      <c r="G37" s="23"/>
      <c r="H37" s="5"/>
      <c r="I37" s="23"/>
      <c r="J37" s="23"/>
      <c r="K37" s="23"/>
      <c r="L37" s="23"/>
      <c r="M37" s="23"/>
      <c r="N37" s="24"/>
    </row>
    <row r="38" spans="1:14" s="21" customFormat="1" ht="32.25" customHeight="1" x14ac:dyDescent="0.25">
      <c r="A38" s="22">
        <v>19</v>
      </c>
      <c r="B38" s="46" t="s">
        <v>59</v>
      </c>
      <c r="C38" s="44">
        <v>5</v>
      </c>
      <c r="D38" s="45" t="s">
        <v>38</v>
      </c>
      <c r="E38" s="4"/>
      <c r="F38" s="5"/>
      <c r="G38" s="23"/>
      <c r="H38" s="5"/>
      <c r="I38" s="23"/>
      <c r="J38" s="23"/>
      <c r="K38" s="23"/>
      <c r="L38" s="23"/>
      <c r="M38" s="23"/>
      <c r="N38" s="24"/>
    </row>
    <row r="39" spans="1:14" s="21" customFormat="1" ht="39.75" customHeight="1" x14ac:dyDescent="0.25">
      <c r="A39" s="22">
        <v>20</v>
      </c>
      <c r="B39" s="46" t="s">
        <v>60</v>
      </c>
      <c r="C39" s="44">
        <v>10</v>
      </c>
      <c r="D39" s="45" t="s">
        <v>38</v>
      </c>
      <c r="E39" s="4"/>
      <c r="F39" s="5"/>
      <c r="G39" s="23"/>
      <c r="H39" s="5"/>
      <c r="I39" s="23"/>
      <c r="J39" s="23"/>
      <c r="K39" s="23"/>
      <c r="L39" s="23"/>
      <c r="M39" s="23"/>
      <c r="N39" s="24"/>
    </row>
    <row r="40" spans="1:14" s="21" customFormat="1" ht="26.25" customHeight="1" x14ac:dyDescent="0.25">
      <c r="A40" s="22">
        <v>21</v>
      </c>
      <c r="B40" s="46" t="s">
        <v>61</v>
      </c>
      <c r="C40" s="44">
        <v>20</v>
      </c>
      <c r="D40" s="45" t="s">
        <v>38</v>
      </c>
      <c r="E40" s="4"/>
      <c r="F40" s="5"/>
      <c r="G40" s="23"/>
      <c r="H40" s="5"/>
      <c r="I40" s="23"/>
      <c r="J40" s="23"/>
      <c r="K40" s="23"/>
      <c r="L40" s="23"/>
      <c r="M40" s="23"/>
      <c r="N40" s="24"/>
    </row>
    <row r="41" spans="1:14" s="21" customFormat="1" ht="27" customHeight="1" x14ac:dyDescent="0.2">
      <c r="A41" s="22">
        <v>22</v>
      </c>
      <c r="B41" s="47" t="s">
        <v>62</v>
      </c>
      <c r="C41" s="44">
        <v>30</v>
      </c>
      <c r="D41" s="45" t="s">
        <v>38</v>
      </c>
      <c r="E41" s="4">
        <v>0</v>
      </c>
      <c r="F41" s="5">
        <v>0.19</v>
      </c>
      <c r="G41" s="23">
        <f t="shared" si="0"/>
        <v>0</v>
      </c>
      <c r="H41" s="5">
        <v>0</v>
      </c>
      <c r="I41" s="23">
        <f t="shared" si="1"/>
        <v>0</v>
      </c>
      <c r="J41" s="23">
        <f t="shared" si="2"/>
        <v>0</v>
      </c>
      <c r="K41" s="23">
        <f t="shared" si="3"/>
        <v>0</v>
      </c>
      <c r="L41" s="23">
        <f t="shared" si="4"/>
        <v>0</v>
      </c>
      <c r="M41" s="23">
        <f t="shared" si="5"/>
        <v>0</v>
      </c>
      <c r="N41" s="24">
        <f t="shared" si="6"/>
        <v>0</v>
      </c>
    </row>
    <row r="42" spans="1:14" s="21" customFormat="1" ht="42" customHeight="1" thickBot="1" x14ac:dyDescent="0.3">
      <c r="A42" s="18"/>
      <c r="B42" s="54"/>
      <c r="C42" s="54"/>
      <c r="D42" s="54"/>
      <c r="E42" s="54"/>
      <c r="F42" s="54"/>
      <c r="G42" s="54"/>
      <c r="H42" s="54"/>
      <c r="I42" s="54"/>
      <c r="J42" s="54"/>
      <c r="K42" s="54"/>
      <c r="L42" s="55" t="s">
        <v>34</v>
      </c>
      <c r="M42" s="55"/>
      <c r="N42" s="25">
        <f>SUMIF(F:F,0%,K:K)</f>
        <v>0</v>
      </c>
    </row>
    <row r="43" spans="1:14" s="21" customFormat="1" ht="39" customHeight="1" thickBot="1" x14ac:dyDescent="0.3">
      <c r="A43" s="72" t="s">
        <v>23</v>
      </c>
      <c r="B43" s="73"/>
      <c r="C43" s="73"/>
      <c r="D43" s="73"/>
      <c r="E43" s="73"/>
      <c r="F43" s="73"/>
      <c r="G43" s="73"/>
      <c r="H43" s="73"/>
      <c r="I43" s="73"/>
      <c r="J43" s="73"/>
      <c r="K43" s="73"/>
      <c r="L43" s="56" t="s">
        <v>10</v>
      </c>
      <c r="M43" s="56"/>
      <c r="N43" s="26">
        <f>SUMIF(F:F,5%,K:K)</f>
        <v>0</v>
      </c>
    </row>
    <row r="44" spans="1:14" s="21" customFormat="1" ht="26.45" customHeight="1" x14ac:dyDescent="0.25">
      <c r="A44" s="69" t="s">
        <v>36</v>
      </c>
      <c r="B44" s="69"/>
      <c r="C44" s="69"/>
      <c r="D44" s="69"/>
      <c r="E44" s="69"/>
      <c r="F44" s="69"/>
      <c r="G44" s="69"/>
      <c r="H44" s="69"/>
      <c r="I44" s="69"/>
      <c r="J44" s="69"/>
      <c r="K44" s="70"/>
      <c r="L44" s="56" t="s">
        <v>11</v>
      </c>
      <c r="M44" s="56"/>
      <c r="N44" s="26">
        <f>SUMIF(F:F,19%,K:K)</f>
        <v>0</v>
      </c>
    </row>
    <row r="45" spans="1:14" s="21" customFormat="1" ht="26.45" customHeight="1" x14ac:dyDescent="0.25">
      <c r="A45" s="71"/>
      <c r="B45" s="71"/>
      <c r="C45" s="71"/>
      <c r="D45" s="71"/>
      <c r="E45" s="71"/>
      <c r="F45" s="71"/>
      <c r="G45" s="71"/>
      <c r="H45" s="71"/>
      <c r="I45" s="71"/>
      <c r="J45" s="71"/>
      <c r="K45" s="71"/>
      <c r="L45" s="57" t="s">
        <v>7</v>
      </c>
      <c r="M45" s="58"/>
      <c r="N45" s="27">
        <f>SUM(N42:N44)</f>
        <v>0</v>
      </c>
    </row>
    <row r="46" spans="1:14" s="21" customFormat="1" ht="26.45" customHeight="1" x14ac:dyDescent="0.25">
      <c r="A46" s="71"/>
      <c r="B46" s="71"/>
      <c r="C46" s="71"/>
      <c r="D46" s="71"/>
      <c r="E46" s="71"/>
      <c r="F46" s="71"/>
      <c r="G46" s="71"/>
      <c r="H46" s="71"/>
      <c r="I46" s="71"/>
      <c r="J46" s="71"/>
      <c r="K46" s="71"/>
      <c r="L46" s="59" t="s">
        <v>12</v>
      </c>
      <c r="M46" s="60"/>
      <c r="N46" s="26">
        <f>SUMIF(F:F,5%,L:L)</f>
        <v>0</v>
      </c>
    </row>
    <row r="47" spans="1:14" s="21" customFormat="1" ht="26.45" customHeight="1" x14ac:dyDescent="0.25">
      <c r="A47" s="71"/>
      <c r="B47" s="71"/>
      <c r="C47" s="71"/>
      <c r="D47" s="71"/>
      <c r="E47" s="71"/>
      <c r="F47" s="71"/>
      <c r="G47" s="71"/>
      <c r="H47" s="71"/>
      <c r="I47" s="71"/>
      <c r="J47" s="71"/>
      <c r="K47" s="71"/>
      <c r="L47" s="59" t="s">
        <v>13</v>
      </c>
      <c r="M47" s="60"/>
      <c r="N47" s="26">
        <f>SUMIF(F:F,19%,L:L)</f>
        <v>0</v>
      </c>
    </row>
    <row r="48" spans="1:14" s="21" customFormat="1" ht="26.45" customHeight="1" x14ac:dyDescent="0.25">
      <c r="A48" s="71"/>
      <c r="B48" s="71"/>
      <c r="C48" s="71"/>
      <c r="D48" s="71"/>
      <c r="E48" s="71"/>
      <c r="F48" s="71"/>
      <c r="G48" s="71"/>
      <c r="H48" s="71"/>
      <c r="I48" s="71"/>
      <c r="J48" s="71"/>
      <c r="K48" s="71"/>
      <c r="L48" s="57" t="s">
        <v>14</v>
      </c>
      <c r="M48" s="58"/>
      <c r="N48" s="27">
        <f>SUM(N46:N47)</f>
        <v>0</v>
      </c>
    </row>
    <row r="49" spans="1:14" s="21" customFormat="1" ht="26.45" customHeight="1" x14ac:dyDescent="0.25">
      <c r="A49" s="71"/>
      <c r="B49" s="71"/>
      <c r="C49" s="71"/>
      <c r="D49" s="71"/>
      <c r="E49" s="71"/>
      <c r="F49" s="71"/>
      <c r="G49" s="71"/>
      <c r="H49" s="71"/>
      <c r="I49" s="71"/>
      <c r="J49" s="71"/>
      <c r="K49" s="71"/>
      <c r="L49" s="77" t="s">
        <v>32</v>
      </c>
      <c r="M49" s="78"/>
      <c r="N49" s="26">
        <f>ROUND(SUM(M20:M41),0)</f>
        <v>0</v>
      </c>
    </row>
    <row r="50" spans="1:14" s="21" customFormat="1" ht="26.45" customHeight="1" x14ac:dyDescent="0.25">
      <c r="A50" s="71"/>
      <c r="B50" s="71"/>
      <c r="C50" s="71"/>
      <c r="D50" s="71"/>
      <c r="E50" s="71"/>
      <c r="F50" s="71"/>
      <c r="G50" s="71"/>
      <c r="H50" s="71"/>
      <c r="I50" s="71"/>
      <c r="J50" s="71"/>
      <c r="K50" s="71"/>
      <c r="L50" s="79" t="s">
        <v>31</v>
      </c>
      <c r="M50" s="80"/>
      <c r="N50" s="27">
        <f>SUM(N49)</f>
        <v>0</v>
      </c>
    </row>
    <row r="51" spans="1:14" s="21" customFormat="1" ht="26.45" customHeight="1" x14ac:dyDescent="0.25">
      <c r="A51" s="71"/>
      <c r="B51" s="71"/>
      <c r="C51" s="71"/>
      <c r="D51" s="71"/>
      <c r="E51" s="71"/>
      <c r="F51" s="71"/>
      <c r="G51" s="71"/>
      <c r="H51" s="71"/>
      <c r="I51" s="71"/>
      <c r="J51" s="71"/>
      <c r="K51" s="71"/>
      <c r="L51" s="79" t="s">
        <v>15</v>
      </c>
      <c r="M51" s="80"/>
      <c r="N51" s="27">
        <f>+N45+N48+N50</f>
        <v>0</v>
      </c>
    </row>
    <row r="52" spans="1:14" x14ac:dyDescent="0.25">
      <c r="A52" s="29"/>
      <c r="B52" s="29"/>
      <c r="C52" s="33"/>
      <c r="D52" s="29"/>
      <c r="E52" s="29"/>
    </row>
    <row r="53" spans="1:14" x14ac:dyDescent="0.25">
      <c r="A53" s="29"/>
      <c r="B53" s="67"/>
      <c r="C53" s="33"/>
      <c r="D53" s="29"/>
      <c r="E53" s="29"/>
    </row>
    <row r="54" spans="1:14" x14ac:dyDescent="0.25">
      <c r="A54" s="29"/>
      <c r="B54" s="67"/>
      <c r="C54" s="33"/>
      <c r="D54" s="29"/>
      <c r="E54" s="29"/>
    </row>
    <row r="55" spans="1:14" x14ac:dyDescent="0.25">
      <c r="A55" s="29"/>
      <c r="B55" s="67"/>
      <c r="C55" s="33"/>
      <c r="D55" s="29"/>
      <c r="E55" s="29"/>
    </row>
    <row r="56" spans="1:14" ht="15.75" thickBot="1" x14ac:dyDescent="0.3">
      <c r="A56" s="29"/>
      <c r="B56" s="68"/>
      <c r="C56" s="33"/>
      <c r="D56" s="29"/>
      <c r="E56" s="29"/>
    </row>
    <row r="57" spans="1:14" x14ac:dyDescent="0.25">
      <c r="A57" s="29"/>
      <c r="B57" s="30" t="s">
        <v>19</v>
      </c>
      <c r="C57" s="33"/>
      <c r="D57" s="29"/>
      <c r="E57" s="29"/>
    </row>
    <row r="58" spans="1:14" x14ac:dyDescent="0.25">
      <c r="A58" s="29"/>
      <c r="B58" s="29"/>
      <c r="C58" s="33"/>
      <c r="D58" s="29"/>
      <c r="E58" s="29"/>
    </row>
    <row r="59" spans="1:14" x14ac:dyDescent="0.25">
      <c r="A59" s="28" t="s">
        <v>39</v>
      </c>
    </row>
  </sheetData>
  <sheetProtection password="CF7A" sheet="1" selectLockedCells="1"/>
  <mergeCells count="26">
    <mergeCell ref="M2:N5"/>
    <mergeCell ref="B53:B56"/>
    <mergeCell ref="A44:K51"/>
    <mergeCell ref="A43:K43"/>
    <mergeCell ref="A10:B10"/>
    <mergeCell ref="A2:A5"/>
    <mergeCell ref="B2:L2"/>
    <mergeCell ref="B3:L3"/>
    <mergeCell ref="B4:L5"/>
    <mergeCell ref="L49:M49"/>
    <mergeCell ref="L50:M50"/>
    <mergeCell ref="L48:M48"/>
    <mergeCell ref="C12:F12"/>
    <mergeCell ref="A12:B16"/>
    <mergeCell ref="E10:G10"/>
    <mergeCell ref="L51:M51"/>
    <mergeCell ref="L43:M43"/>
    <mergeCell ref="L44:M44"/>
    <mergeCell ref="L45:M45"/>
    <mergeCell ref="L46:M46"/>
    <mergeCell ref="L47:M47"/>
    <mergeCell ref="C14:F14"/>
    <mergeCell ref="C16:F16"/>
    <mergeCell ref="K10:M10"/>
    <mergeCell ref="B42:K42"/>
    <mergeCell ref="L42:M42"/>
  </mergeCells>
  <dataValidations count="1">
    <dataValidation type="whole" allowBlank="1" showInputMessage="1" showErrorMessage="1" sqref="E20:E41">
      <formula1>0</formula1>
      <formula2>1E+32</formula2>
    </dataValidation>
  </dataValidations>
  <pageMargins left="0.7" right="0.7" top="0.75" bottom="0.75" header="0.3" footer="0.3"/>
  <pageSetup paperSize="5" scale="47"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F20:F41</xm:sqref>
        </x14:dataValidation>
        <x14:dataValidation type="list" allowBlank="1" showInputMessage="1" showErrorMessage="1">
          <x14:formula1>
            <xm:f>Hoja2!$F$7:$F$8</xm:f>
          </x14:formula1>
          <xm:sqref>H20:H41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1">
        <v>0</v>
      </c>
      <c r="F7" s="3">
        <v>0.08</v>
      </c>
    </row>
    <row r="8" spans="4:6" x14ac:dyDescent="0.25">
      <c r="D8" s="1">
        <v>0.05</v>
      </c>
      <c r="F8" s="1">
        <v>0</v>
      </c>
    </row>
    <row r="9" spans="4:6" x14ac:dyDescent="0.25">
      <c r="D9" s="1">
        <v>0.19</v>
      </c>
    </row>
    <row r="10" spans="4:6" x14ac:dyDescent="0.25">
      <c r="D10"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Monica Maritza Sotelo Mora</cp:lastModifiedBy>
  <cp:lastPrinted>2022-01-27T18:55:46Z</cp:lastPrinted>
  <dcterms:created xsi:type="dcterms:W3CDTF">2017-04-28T13:22:52Z</dcterms:created>
  <dcterms:modified xsi:type="dcterms:W3CDTF">2022-11-01T22:56:03Z</dcterms:modified>
</cp:coreProperties>
</file>