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D:\UDEC\EQUIPO TECNOLOGICO\"/>
    </mc:Choice>
  </mc:AlternateContent>
  <xr:revisionPtr revIDLastSave="0" documentId="8_{36DA646B-FFD1-49A4-8244-E05DD493B07C}"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1" l="1"/>
  <c r="O32" i="1"/>
  <c r="O26" i="1"/>
  <c r="L21" i="1" l="1"/>
  <c r="L22" i="1"/>
  <c r="L23" i="1"/>
  <c r="L24" i="1"/>
  <c r="J21" i="1"/>
  <c r="J22" i="1"/>
  <c r="J23" i="1"/>
  <c r="J24" i="1"/>
  <c r="H21" i="1"/>
  <c r="H22" i="1"/>
  <c r="H23" i="1"/>
  <c r="H24" i="1"/>
  <c r="K24" i="1" s="1"/>
  <c r="A21" i="1"/>
  <c r="A22" i="1" s="1"/>
  <c r="A23" i="1" s="1"/>
  <c r="A24" i="1" s="1"/>
  <c r="K22" i="1" l="1"/>
  <c r="K21" i="1"/>
  <c r="K23" i="1"/>
  <c r="M21" i="1"/>
  <c r="N21" i="1"/>
  <c r="M23" i="1"/>
  <c r="N23" i="1"/>
  <c r="M24" i="1"/>
  <c r="M22" i="1"/>
  <c r="N24" i="1"/>
  <c r="N22" i="1"/>
  <c r="O22" i="1" s="1"/>
  <c r="O23" i="1" l="1"/>
  <c r="O21" i="1"/>
  <c r="O24" i="1"/>
  <c r="H20" i="1"/>
  <c r="J20" i="1"/>
  <c r="L20" i="1"/>
  <c r="M20" i="1" s="1"/>
  <c r="O30" i="1" s="1"/>
  <c r="O31" i="1" s="1"/>
  <c r="N20" i="1" l="1"/>
  <c r="O20" i="1" s="1"/>
  <c r="K20" i="1"/>
  <c r="O25" i="1"/>
  <c r="O33" i="1" l="1"/>
  <c r="O27" i="1" l="1"/>
  <c r="O28" i="1" l="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<sst xmlns="http://schemas.openxmlformats.org/spreadsheetml/2006/main" count="55" uniqueCount="50">
  <si>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</si>
  <si>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</si>
  <si>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</si>
  <si>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</si>
  <si>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</si>
  <si>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</si>
  <si>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</si>
  <si>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</si>
  <si>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</si>
  <si>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</si>
  <si>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</si>
  <si>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</si>
  <si>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</si>
  <si>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</si>
  <si>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</si>
  <si>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</si>
  <si>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</si>
  <si>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</si>
  <si>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</si>
  <si>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</si>
  <si>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</si>
  <si>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</si>
  <si>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</si>
  <si>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</si>
  <si>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</si>
  <si>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</si>
  <si>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</si>
  <si>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</si>
  <si>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</si>
  <si>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</si>
  <si>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</si>
  <si>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</si>
  <si>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</si>
  <si>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</si>
  <si>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</si>
  <si>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</si>
  <si>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</si>
  <si>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</si>
  <si>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</si>
  <si>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</si>
  <si>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</si>
  <si>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</si>
  <si>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</si>
  <si>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</si>
  <si>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</si>
  <si>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DISPOSITIVO PERIFERICO DE ENTRADA TIPO PANEL INTERACTIVO DE 75 PULGADAS 4K TACTIL ENTRADAS HDMI 2.0 ENTRADAS TOUCH USB COMPATIBLE CON WINDOWS 10 MINIMO CONEXION RJ45 PARA CABLE DE RED WIFI 2.4 GHZ 5 GHZ Y HOTSPOT DE 5 GHZ CAPACIDAD SMART PARA CONEXIÓN INALAMBRICA CON DISPOSITIVOS MOVILES CELULARES TABLETS LAPTOP VARIOS DISPOSITIVOS AL TIEMPO MINIMO 6 MAXIMO 40 USO TACTIL CON LOS DEDOS O CON OBJETOS COMO LAPICES OPTICOS  INCLUYE  INSTALACION EN SITIO CON SOPORTE MOVIL DE RUEDAS PRUEBAS DE FUNCIONAMIENTO 2 LAPICES OPTICOS TAMAÑO MARCADOR SOFTWARE VITALICIOS E INSTALADOS DE LOS APLICATIVOS DE TABLERO Y DE CONEXION REMOTA MINIMA LATENCIA GARANTIA MINIMA DE UN AÑO MANUAL DE USUARIO DIGITAL . ICLUYE  SOPORTE MOVIL CON RODACHINES Y FRENOS DE SEGURIDAD </t>
  </si>
  <si>
    <t>DISPOSITIVO PERIFERICO TIPO SISTEMA DE VIDEOCONFERENCIA CON MAQUINA DE PROCESAMIENTO AUTOMATICO DE DATOS CPU EMBEBIDA CON PROCESADOR MINIMO 4 NUCLEOS Y 8 HILOS DE OCTAVA GENERACIÓN, MEMORIA RAM 8GB -128 GB SSD DE ALMACENAMIENTO INTERNO, TARJETA GRAFICA, PANTALLA TÁCTIL DE 10.1 PULGADAS. INCLUYE WIFI CÁMARA FHD 1080P MÍNIMO 120 GRADOS DE AMPLITUD, 4 MICRÓFONOS DE 360 GRADOS DE DOBLE MATRIZ CON SOPORTE PARA CAMPO LEJANO CUATRO ALTAVOCES DE 3W LUCES INDICADORAS LED INTEROPERABLE CON MS-TEAMS, ZOOM Y WEBEX. GARANTIA MINIMA DE UN AÑO MANUAL DE USUARIO DIGITAL INSTALACION EN SITIO PRUEBAS DE FUNCIONAMIENTO</t>
  </si>
  <si>
    <t>DISPOSITIVO PERIFERICO TIPO VIDEOCONFERENCIA 4K CON SENSORES DE INTELIGENCIA ARTIFICAL DE 4 A 8 MICROFONOS INCORPORADOS 360 GRADOS SEGUIMIENTO DE VOZ INTELIGENTE Y ENFOQUE DE ROSTROS RECONOCIMIENTO Y SEGUIMIENTO DEL INTERLOCUTOR O HABLANTE MIENTRAS CAMINA REDUCCION DE RUIDO CANCELACION DE ECO ALTAVOCES INCORPORADOS DE ALTA FIDELIDAD 360 GRADOS CON CAMARA DE 360 GRADOS TODO INTEGRADO EN UN SOLO DISPOSITIVO INCLUYE TODOS LOS CABLES Y CONECTORES NECESARIOS PARA EL CORRECTO FUNCIONAMIENTO CABLE DE 3 METROS MINIMO USB PARA EL SISTEMA DE VIDEOCONFERENCIA GARANTIA UN AÑO MANUAL DE USUARIO DIGITAL INSTALACION EN SITIO PRUEBAS DE FUNCIONAMIENTO</t>
  </si>
  <si>
    <t>DISPOSITIVO PERIFERICO TIPO  VIDEOCONFERENCIA 4K CON SENSORES DE INTELIGENCIA ARTIFICAL DE 4 A 8 MICROFONOS INCORPORADOS 360 GRADOS SEGUIMIENTO DE VOZ INTELIGENTE Y ENFOQUE DE ROSTROS RECONOCIMIENTO Y SEGUIMIENTO DEL INTERLOCUTOR O HABLANTE MIENTRAS CAMINA REDUCCION DE RUIDO CANCELACION DE ECO ALTAVOCES INCORPORADOS DE ALTA FIDELIDAD 360 GRADOS CON CAMARA DE 360 GRADOS TODO INTEGRADO EN UN SOLO DISPOSITIVO INCLUYE TODOS LOS CABLES Y CONECTORES NECESARIOS PARA EL CORRECTO FUNCIONAMIENTO CABLE DE 3 METROS MINIMO USB PARA EL SISTEMA DE VIDEOCONFERENCIA GARANTIA UN AÑO MANUAL DE USUARIO DIGITAL INSTALACION EN SITIO PRUEBAS DE FUNCIONAMIENTO</t>
  </si>
  <si>
    <t>MAQUINA DE PROCESAMIENTO AUTOMATICO DE DATOS TIPO PC OPS CON WINDOWS 10 (LA ACTIVACION LA REALIZA INTERNAMENTE LA UNIVERSDAD) 512 GB SSD 16 GB RAM PROCESADOR MINIMO DE DECIMA GENERACION 6 NUCLEOS Y 12 HILOS A 3.3 GHZ FRECUENCIA BASE PUERTOS USB HDMI RJ45 AUDIO Y SONIDO CONEXIONES WIFI 2.4 GHZ Y 5 GHZ BLUETOOHT 5.0 HARDWARE CAPAZ DE SOPORTAR LA ACTUALIZACION A WINDOWS 11 INCLUYE  INSTALACION EN SITIO PRUEBAS DE FUNCIONAMIENTO DE TABLERO Y DE CONEXION REMOTA MINIMA LATENCIA GARANTIA MINIMA DE UN AÑO MANUAL DE USUARIO DIGITAL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</si>
</sst>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8" xfId="0" applyFont="1" applyBorder="1" applyAlignment="1">
      <alignment horizontal="center" vertical="center" wrapText="1"/>
    </xf>
    <xf numFmtId="0" fontId="29" fillId="0" borderId="29" xfId="0" applyFont="1" applyBorder="1" applyAlignment="1">
      <alignment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A17" zoomScale="55" zoomScaleNormal="55" zoomScaleSheetLayoutView="70" zoomScalePageLayoutView="55" workbookViewId="0">
      <selection activeCell="F20" sqref="F20"/>
    </sheetView>
  </sheetViews>
  <sheetFormatPr baseColWidth="10" defaultColWidth="11.42578125" defaultRowHeight="15" x14ac:dyDescent="0.25"/>
  <cols>
    <col min="1" max="1" width="13.28515625" style="7" customWidth="1"/>
    <col min="2" max="2" width="77.140625" style="7" customWidth="1"/>
    <col min="3" max="3" width="21" style="7" customWidth="1"/>
    <col min="4" max="4" width="16.140625" style="7" customWidth="1"/>
    <col min="5" max="5" width="17" style="7" customWidth="1"/>
    <col min="6" max="6" width="23.4257812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384" width="11.42578125" style="9"/>
  </cols>
  <sheetData>
    <row r="1" spans="1:15" x14ac:dyDescent="0.25">
      <c r="F1" s="8"/>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0" t="s">
        <v>39</v>
      </c>
    </row>
    <row r="8" spans="1:15" x14ac:dyDescent="0.25">
      <c r="A8" s="10"/>
    </row>
    <row r="9" spans="1:15" x14ac:dyDescent="0.25">
      <c r="A9" s="11" t="s">
        <v>29</v>
      </c>
    </row>
    <row r="10" spans="1:15" ht="25.5" customHeight="1" x14ac:dyDescent="0.25">
      <c r="A10" s="40" t="s">
        <v>28</v>
      </c>
      <c r="B10" s="40"/>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60" t="s">
        <v>26</v>
      </c>
      <c r="B12" s="61"/>
      <c r="C12" s="18"/>
      <c r="D12" s="42" t="s">
        <v>17</v>
      </c>
      <c r="E12" s="43"/>
      <c r="F12" s="43"/>
      <c r="G12" s="44"/>
      <c r="H12" s="6"/>
      <c r="I12" s="26"/>
      <c r="J12" s="26"/>
      <c r="K12" s="16"/>
    </row>
    <row r="13" spans="1:15" ht="15.75" thickBot="1" x14ac:dyDescent="0.3">
      <c r="A13" s="62"/>
      <c r="B13" s="63"/>
      <c r="C13" s="18"/>
      <c r="D13" s="17"/>
      <c r="E13" s="15"/>
      <c r="F13" s="15"/>
      <c r="G13" s="15"/>
      <c r="K13" s="16"/>
    </row>
    <row r="14" spans="1:15" ht="30" customHeight="1" thickBot="1" x14ac:dyDescent="0.3">
      <c r="A14" s="62"/>
      <c r="B14" s="63"/>
      <c r="C14" s="18"/>
      <c r="D14" s="42" t="s">
        <v>18</v>
      </c>
      <c r="E14" s="43"/>
      <c r="F14" s="43"/>
      <c r="G14" s="44"/>
      <c r="H14" s="6"/>
      <c r="I14" s="26"/>
      <c r="J14" s="26"/>
      <c r="K14" s="16"/>
    </row>
    <row r="15" spans="1:15" ht="18.75" customHeight="1" thickBot="1" x14ac:dyDescent="0.3">
      <c r="A15" s="62"/>
      <c r="B15" s="63"/>
      <c r="C15" s="18"/>
      <c r="E15" s="15"/>
      <c r="F15" s="15"/>
      <c r="G15" s="15"/>
      <c r="K15" s="16"/>
    </row>
    <row r="16" spans="1:15" ht="24" customHeight="1" thickBot="1" x14ac:dyDescent="0.3">
      <c r="A16" s="64"/>
      <c r="B16" s="65"/>
      <c r="C16" s="18"/>
      <c r="D16" s="42" t="s">
        <v>22</v>
      </c>
      <c r="E16" s="43"/>
      <c r="F16" s="43"/>
      <c r="G16" s="44"/>
      <c r="H16" s="6"/>
      <c r="I16" s="26"/>
      <c r="J16" s="26"/>
      <c r="K16" s="16"/>
      <c r="L16" s="17"/>
      <c r="M16" s="17"/>
      <c r="N16" s="17"/>
    </row>
    <row r="17" spans="1:15" x14ac:dyDescent="0.25">
      <c r="A17" s="12"/>
      <c r="B17" s="12"/>
      <c r="C17" s="12"/>
      <c r="E17" s="15"/>
      <c r="F17" s="15"/>
      <c r="G17" s="15"/>
      <c r="K17" s="16"/>
      <c r="L17" s="17"/>
      <c r="M17" s="17"/>
      <c r="N17" s="17"/>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101.25" x14ac:dyDescent="0.2">
      <c r="A20" s="29">
        <v>1</v>
      </c>
      <c r="B20" s="33" t="s">
        <v>45</v>
      </c>
      <c r="C20" s="30"/>
      <c r="D20" s="32">
        <v>36</v>
      </c>
      <c r="E20" s="32" t="s">
        <v>44</v>
      </c>
      <c r="F20" s="31">
        <v>0</v>
      </c>
      <c r="G20" s="25">
        <v>0</v>
      </c>
      <c r="H20" s="1">
        <f t="shared" ref="H20:H24" si="0">+ROUND(F20*G20,0)</f>
        <v>0</v>
      </c>
      <c r="I20" s="25">
        <v>0</v>
      </c>
      <c r="J20" s="1">
        <f t="shared" ref="J20:J24" si="1">ROUND(F20*I20,0)</f>
        <v>0</v>
      </c>
      <c r="K20" s="1">
        <f t="shared" ref="K20:K24" si="2">ROUND(F20+H20+J20,0)</f>
        <v>0</v>
      </c>
      <c r="L20" s="1">
        <f t="shared" ref="L20:L24" si="3">ROUND(F20*D20,0)</f>
        <v>0</v>
      </c>
      <c r="M20" s="1">
        <f t="shared" ref="M20:M24" si="4">ROUND(L20*G20,0)</f>
        <v>0</v>
      </c>
      <c r="N20" s="1">
        <f t="shared" ref="N20:N24" si="5">ROUND(L20*I20,0)</f>
        <v>0</v>
      </c>
      <c r="O20" s="2">
        <f t="shared" ref="O20:O24" si="6">ROUND(L20+N20+M20,0)</f>
        <v>0</v>
      </c>
    </row>
    <row r="21" spans="1:15" s="22" customFormat="1" ht="90" x14ac:dyDescent="0.2">
      <c r="A21" s="29">
        <f>+A20+1</f>
        <v>2</v>
      </c>
      <c r="B21" s="33" t="s">
        <v>46</v>
      </c>
      <c r="C21" s="30"/>
      <c r="D21" s="32">
        <v>25</v>
      </c>
      <c r="E21" s="32" t="s">
        <v>44</v>
      </c>
      <c r="F21" s="31">
        <v>0</v>
      </c>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90" x14ac:dyDescent="0.2">
      <c r="A22" s="29">
        <f t="shared" ref="A22:A24" si="7">+A21+1</f>
        <v>3</v>
      </c>
      <c r="B22" s="33" t="s">
        <v>47</v>
      </c>
      <c r="C22" s="30"/>
      <c r="D22" s="32">
        <v>8</v>
      </c>
      <c r="E22" s="32" t="s">
        <v>44</v>
      </c>
      <c r="F22" s="31">
        <v>0</v>
      </c>
      <c r="G22" s="25">
        <v>0</v>
      </c>
      <c r="H22" s="1">
        <f t="shared" si="0"/>
        <v>0</v>
      </c>
      <c r="I22" s="25">
        <v>0</v>
      </c>
      <c r="J22" s="1">
        <f t="shared" si="1"/>
        <v>0</v>
      </c>
      <c r="K22" s="1">
        <f t="shared" si="2"/>
        <v>0</v>
      </c>
      <c r="L22" s="1">
        <f t="shared" si="3"/>
        <v>0</v>
      </c>
      <c r="M22" s="1">
        <f t="shared" si="4"/>
        <v>0</v>
      </c>
      <c r="N22" s="1">
        <f t="shared" si="5"/>
        <v>0</v>
      </c>
      <c r="O22" s="2">
        <f t="shared" si="6"/>
        <v>0</v>
      </c>
    </row>
    <row r="23" spans="1:15" s="22" customFormat="1" ht="90" x14ac:dyDescent="0.2">
      <c r="A23" s="29">
        <f t="shared" si="7"/>
        <v>4</v>
      </c>
      <c r="B23" s="33" t="s">
        <v>48</v>
      </c>
      <c r="C23" s="30"/>
      <c r="D23" s="32">
        <v>4</v>
      </c>
      <c r="E23" s="32" t="s">
        <v>44</v>
      </c>
      <c r="F23" s="31">
        <v>0</v>
      </c>
      <c r="G23" s="25">
        <v>0</v>
      </c>
      <c r="H23" s="1">
        <f t="shared" si="0"/>
        <v>0</v>
      </c>
      <c r="I23" s="25">
        <v>0</v>
      </c>
      <c r="J23" s="1">
        <f t="shared" si="1"/>
        <v>0</v>
      </c>
      <c r="K23" s="1">
        <f t="shared" si="2"/>
        <v>0</v>
      </c>
      <c r="L23" s="1">
        <f t="shared" si="3"/>
        <v>0</v>
      </c>
      <c r="M23" s="1">
        <f t="shared" si="4"/>
        <v>0</v>
      </c>
      <c r="N23" s="1">
        <f t="shared" si="5"/>
        <v>0</v>
      </c>
      <c r="O23" s="2">
        <f t="shared" si="6"/>
        <v>0</v>
      </c>
    </row>
    <row r="24" spans="1:15" s="22" customFormat="1" ht="78.75" x14ac:dyDescent="0.2">
      <c r="A24" s="29">
        <f t="shared" si="7"/>
        <v>5</v>
      </c>
      <c r="B24" s="33" t="s">
        <v>49</v>
      </c>
      <c r="C24" s="30"/>
      <c r="D24" s="32">
        <v>36</v>
      </c>
      <c r="E24" s="32" t="s">
        <v>44</v>
      </c>
      <c r="F24" s="31">
        <v>0</v>
      </c>
      <c r="G24" s="25">
        <v>0</v>
      </c>
      <c r="H24" s="1">
        <f t="shared" si="0"/>
        <v>0</v>
      </c>
      <c r="I24" s="25">
        <v>0</v>
      </c>
      <c r="J24" s="1">
        <f t="shared" si="1"/>
        <v>0</v>
      </c>
      <c r="K24" s="1">
        <f t="shared" si="2"/>
        <v>0</v>
      </c>
      <c r="L24" s="1">
        <f t="shared" si="3"/>
        <v>0</v>
      </c>
      <c r="M24" s="1">
        <f t="shared" si="4"/>
        <v>0</v>
      </c>
      <c r="N24" s="1">
        <f t="shared" si="5"/>
        <v>0</v>
      </c>
      <c r="O24" s="2">
        <f t="shared" si="6"/>
        <v>0</v>
      </c>
    </row>
    <row r="25" spans="1:15" s="22" customFormat="1" ht="42" customHeight="1" thickBot="1" x14ac:dyDescent="0.25">
      <c r="A25" s="18"/>
      <c r="B25" s="52"/>
      <c r="C25" s="52"/>
      <c r="D25" s="52"/>
      <c r="E25" s="52"/>
      <c r="F25" s="52"/>
      <c r="G25" s="52"/>
      <c r="H25" s="52"/>
      <c r="I25" s="52"/>
      <c r="J25" s="52"/>
      <c r="K25" s="52"/>
      <c r="L25" s="52"/>
      <c r="M25" s="53" t="s">
        <v>35</v>
      </c>
      <c r="N25" s="53"/>
      <c r="O25" s="28">
        <f>SUMIF(G:G,0%,L:L)</f>
        <v>0</v>
      </c>
    </row>
    <row r="26" spans="1:15" s="22" customFormat="1" ht="39" customHeight="1" thickBot="1" x14ac:dyDescent="0.25">
      <c r="A26" s="38" t="s">
        <v>24</v>
      </c>
      <c r="B26" s="39"/>
      <c r="C26" s="39"/>
      <c r="D26" s="39"/>
      <c r="E26" s="39"/>
      <c r="F26" s="39"/>
      <c r="G26" s="39"/>
      <c r="H26" s="39"/>
      <c r="I26" s="39"/>
      <c r="J26" s="39"/>
      <c r="K26" s="39"/>
      <c r="L26" s="39"/>
      <c r="M26" s="54" t="s">
        <v>10</v>
      </c>
      <c r="N26" s="54"/>
      <c r="O26" s="4">
        <f>SUMIF(G:G,5%,L:L)</f>
        <v>0</v>
      </c>
    </row>
    <row r="27" spans="1:15" s="22" customFormat="1" ht="30" customHeight="1" x14ac:dyDescent="0.2">
      <c r="A27" s="34" t="s">
        <v>42</v>
      </c>
      <c r="B27" s="35"/>
      <c r="C27" s="35"/>
      <c r="D27" s="35"/>
      <c r="E27" s="35"/>
      <c r="F27" s="35"/>
      <c r="G27" s="35"/>
      <c r="H27" s="35"/>
      <c r="I27" s="35"/>
      <c r="J27" s="35"/>
      <c r="K27" s="35"/>
      <c r="L27" s="36"/>
      <c r="M27" s="54" t="s">
        <v>11</v>
      </c>
      <c r="N27" s="54"/>
      <c r="O27" s="4">
        <f>SUMIF(G:G,19%,L:L)</f>
        <v>0</v>
      </c>
    </row>
    <row r="28" spans="1:15" s="22" customFormat="1" ht="30" customHeight="1" x14ac:dyDescent="0.2">
      <c r="A28" s="37"/>
      <c r="B28" s="37"/>
      <c r="C28" s="37"/>
      <c r="D28" s="37"/>
      <c r="E28" s="37"/>
      <c r="F28" s="37"/>
      <c r="G28" s="37"/>
      <c r="H28" s="37"/>
      <c r="I28" s="37"/>
      <c r="J28" s="37"/>
      <c r="K28" s="37"/>
      <c r="L28" s="37"/>
      <c r="M28" s="55" t="s">
        <v>7</v>
      </c>
      <c r="N28" s="56"/>
      <c r="O28" s="5">
        <f>SUM(O25:O27)</f>
        <v>0</v>
      </c>
    </row>
    <row r="29" spans="1:15" s="22" customFormat="1" ht="30" customHeight="1" x14ac:dyDescent="0.2">
      <c r="A29" s="37"/>
      <c r="B29" s="37"/>
      <c r="C29" s="37"/>
      <c r="D29" s="37"/>
      <c r="E29" s="37"/>
      <c r="F29" s="37"/>
      <c r="G29" s="37"/>
      <c r="H29" s="37"/>
      <c r="I29" s="37"/>
      <c r="J29" s="37"/>
      <c r="K29" s="37"/>
      <c r="L29" s="37"/>
      <c r="M29" s="57" t="s">
        <v>12</v>
      </c>
      <c r="N29" s="58"/>
      <c r="O29" s="4">
        <f>SUMIF(G:G,5%,M:M)</f>
        <v>0</v>
      </c>
    </row>
    <row r="30" spans="1:15" s="22" customFormat="1" ht="30" customHeight="1" x14ac:dyDescent="0.2">
      <c r="A30" s="37"/>
      <c r="B30" s="37"/>
      <c r="C30" s="37"/>
      <c r="D30" s="37"/>
      <c r="E30" s="37"/>
      <c r="F30" s="37"/>
      <c r="G30" s="37"/>
      <c r="H30" s="37"/>
      <c r="I30" s="37"/>
      <c r="J30" s="37"/>
      <c r="K30" s="37"/>
      <c r="L30" s="37"/>
      <c r="M30" s="57" t="s">
        <v>13</v>
      </c>
      <c r="N30" s="58"/>
      <c r="O30" s="4">
        <f>SUMIF(G:G,19%,M:M)</f>
        <v>0</v>
      </c>
    </row>
    <row r="31" spans="1:15" s="22" customFormat="1" ht="30" customHeight="1" x14ac:dyDescent="0.2">
      <c r="A31" s="37"/>
      <c r="B31" s="37"/>
      <c r="C31" s="37"/>
      <c r="D31" s="37"/>
      <c r="E31" s="37"/>
      <c r="F31" s="37"/>
      <c r="G31" s="37"/>
      <c r="H31" s="37"/>
      <c r="I31" s="37"/>
      <c r="J31" s="37"/>
      <c r="K31" s="37"/>
      <c r="L31" s="37"/>
      <c r="M31" s="55" t="s">
        <v>14</v>
      </c>
      <c r="N31" s="56"/>
      <c r="O31" s="5">
        <f>SUM(O29:O30)</f>
        <v>0</v>
      </c>
    </row>
    <row r="32" spans="1:15" s="22" customFormat="1" ht="30" customHeight="1" x14ac:dyDescent="0.2">
      <c r="A32" s="37"/>
      <c r="B32" s="37"/>
      <c r="C32" s="37"/>
      <c r="D32" s="37"/>
      <c r="E32" s="37"/>
      <c r="F32" s="37"/>
      <c r="G32" s="37"/>
      <c r="H32" s="37"/>
      <c r="I32" s="37"/>
      <c r="J32" s="37"/>
      <c r="K32" s="37"/>
      <c r="L32" s="37"/>
      <c r="M32" s="69" t="s">
        <v>33</v>
      </c>
      <c r="N32" s="70"/>
      <c r="O32" s="4">
        <f>SUMIF(I:I,8%,N:N)</f>
        <v>0</v>
      </c>
    </row>
    <row r="33" spans="1:15" s="22" customFormat="1" ht="37.5" customHeight="1" x14ac:dyDescent="0.2">
      <c r="A33" s="37"/>
      <c r="B33" s="37"/>
      <c r="C33" s="37"/>
      <c r="D33" s="37"/>
      <c r="E33" s="37"/>
      <c r="F33" s="37"/>
      <c r="G33" s="37"/>
      <c r="H33" s="37"/>
      <c r="I33" s="37"/>
      <c r="J33" s="37"/>
      <c r="K33" s="37"/>
      <c r="L33" s="37"/>
      <c r="M33" s="67" t="s">
        <v>32</v>
      </c>
      <c r="N33" s="68"/>
      <c r="O33" s="5">
        <f>SUM(O32)</f>
        <v>0</v>
      </c>
    </row>
    <row r="34" spans="1:15" s="22" customFormat="1" ht="44.25" customHeight="1" x14ac:dyDescent="0.2">
      <c r="A34" s="37"/>
      <c r="B34" s="37"/>
      <c r="C34" s="37"/>
      <c r="D34" s="37"/>
      <c r="E34" s="37"/>
      <c r="F34" s="37"/>
      <c r="G34" s="37"/>
      <c r="H34" s="37"/>
      <c r="I34" s="37"/>
      <c r="J34" s="37"/>
      <c r="K34" s="37"/>
      <c r="L34" s="37"/>
      <c r="M34" s="67" t="s">
        <v>15</v>
      </c>
      <c r="N34" s="68"/>
      <c r="O34" s="5">
        <f>+O28+O31+O33</f>
        <v>0</v>
      </c>
    </row>
    <row r="37" spans="1:15" x14ac:dyDescent="0.25">
      <c r="B37" s="27"/>
      <c r="C37" s="27"/>
    </row>
    <row r="38" spans="1:15" x14ac:dyDescent="0.25">
      <c r="B38" s="50"/>
      <c r="C38" s="50"/>
    </row>
    <row r="39" spans="1:15" ht="15.75" thickBot="1" x14ac:dyDescent="0.3">
      <c r="B39" s="51"/>
      <c r="C39" s="51"/>
    </row>
    <row r="40" spans="1:15" x14ac:dyDescent="0.25">
      <c r="B40" s="41" t="s">
        <v>20</v>
      </c>
      <c r="C40" s="41"/>
    </row>
    <row r="42" spans="1:15" x14ac:dyDescent="0.25">
      <c r="A42" s="23" t="s">
        <v>43</v>
      </c>
    </row>
  </sheetData>
  <sheetProtection algorithmName="SHA-512" hashValue="i8ZdGavh0Q+mTmQmIRdZ9WtA1pM12d73cLbGfBFyA0UJJmOn4vyHW4E9bLARZkxYutQgAYsQh4sTeWZAkSY3iQ==" saltValue="CmCKv9hoZvUCxusdhhDgBA==" spinCount="100000" sheet="1" selectLockedCells="1"/>
  <mergeCells count="30">
    <mergeCell ref="M31:N31"/>
    <mergeCell ref="M34:N34"/>
    <mergeCell ref="M32:N32"/>
    <mergeCell ref="M33:N33"/>
    <mergeCell ref="N2:O2"/>
    <mergeCell ref="N3:O3"/>
    <mergeCell ref="N4:O4"/>
    <mergeCell ref="N5:O5"/>
    <mergeCell ref="A2:A5"/>
    <mergeCell ref="D12:G12"/>
    <mergeCell ref="A12:B16"/>
    <mergeCell ref="B2:M2"/>
    <mergeCell ref="B3:M3"/>
    <mergeCell ref="B4:M5"/>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s>
  <dataValidations count="1">
    <dataValidation type="whole" allowBlank="1" showInputMessage="1" showErrorMessage="1" sqref="F20:F24" xr:uid="{00000000-0002-0000-0000-000000000000}">
      <formula1>0</formula1>
      <formula2>1E+46</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G20:G24</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documentManagement/types"/>
    <ds:schemaRef ds:uri="http://purl.org/dc/elements/1.1/"/>
    <ds:schemaRef ds:uri="http://purl.org/dc/terms/"/>
    <ds:schemaRef ds:uri="http://www.w3.org/XML/1998/namespace"/>
    <ds:schemaRef ds:uri="http://schemas.microsoft.com/office/2006/metadata/properties"/>
    <ds:schemaRef ds:uri="http://purl.org/dc/dcmitype/"/>
    <ds:schemaRef ds:uri="http://schemas.openxmlformats.org/package/2006/metadata/core-properties"/>
    <ds:schemaRef ds:uri="39f7a895-868e-4739-ab10-589c64175fbd"/>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2022-11-04T00:31:12Z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