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UDEC\PLANES DE APRENDIZAJE 2\"/>
    </mc:Choice>
  </mc:AlternateContent>
  <xr:revisionPtr revIDLastSave="0" documentId="8_{A1D2D7D1-1381-4112-8D46-6EB923D24369}"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K21" i="1" s="1"/>
  <c r="A21" i="1"/>
  <c r="N21" i="1" l="1"/>
  <c r="M21" i="1"/>
  <c r="H20" i="1"/>
  <c r="J20" i="1"/>
  <c r="L20" i="1"/>
  <c r="M20" i="1" s="1"/>
  <c r="O23" i="1"/>
  <c r="O26" i="1" s="1"/>
  <c r="O21" i="1" l="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<sst xmlns="http://schemas.openxmlformats.org/spreadsheetml/2006/main" count="49" uniqueCount="47">
  <si>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</si>
  <si>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</si>
  <si>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</si>
  <si>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</si>
  <si>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</si>
  <si>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</si>
  <si>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</si>
  <si>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</si>
  <si>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</si>
  <si>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</si>
  <si>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</si>
  <si>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</si>
  <si>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</si>
  <si>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</si>
  <si>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</si>
  <si>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</si>
  <si>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</si>
  <si>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</si>
  <si>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</si>
  <si>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</si>
  <si>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</si>
  <si>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</si>
  <si>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</si>
  <si>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</si>
  <si>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</si>
  <si>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</si>
  <si>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</si>
  <si>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</si>
  <si>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</si>
  <si>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</si>
  <si>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</si>
  <si>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</si>
  <si>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</si>
  <si>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</si>
  <si>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</si>
  <si>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</si>
  <si>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</si>
  <si>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</si>
  <si>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</si>
  <si>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</si>
  <si>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</si>
  <si>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</si>
  <si>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</si>
  <si>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</si>
  <si>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Fase No. 1 Construcción de los Planes de Aprendizaje Digital para los Campos de Aprendizaje Disciplinar (CADI) de ocho (8) programas de especialización y dos (2) programas de maestrías distribuidos de la siguiente forma: Especialización en Analítica y Ciencia de Datos (15 créditos) Especialización en Metodología en Calidad para el Desarrollo de Software (15 créditos) Especialización en Redes y Telecomunicaciones (15 créditos) Especialización en Robótica o afines (15 créditos)  Especialización en Salud Mental Comunitaria (15 créditos) Especialización en Automatización Industrial (15 créditos) Especialización en logística y operaciones (15 créditos) Especialización en Recursos Zoogenéticos (15 créditos) Maestría en Marketing Digital (29 créditos) Maestría en Gestión de la Calidad en Servicios de Salud (29 créditos) El contratista, deberá entregar los Planes de Aprendizaje Digital con un total de 178 créditos académicos para la primera fase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</si>
  <si>
    <t>Fase No. 2. Construcción de los Planes de Aprendizaje Digital para los Campos de Aprendizaje Disciplinar (CADI) de seis (6) programas de especialización y un (1) programa de maestría distribuidos de la siguiente forma: Especialización n Seguridad de la Información (15 créditos) Especialización en Comercio y Logística Internacional (15 créditos) Especialización en Gestión del Riesgo de Desastres (15 créditos) Especialización en Gestión del Conocimiento y del Aprendizaje (15 créditos) Especialización en Telemática (15 créditos) Especialización en Actividad Física y Discapacidad (15 créditos)   Maestría en Gestión estratégica para la Nutrición y Alimentación Animal (29 créditos) El contratista, deberá entregar los Planes de Aprendizaje Digital con un total de 119 créditos académicos para la segunda  fase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</si>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</sst>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 xfId="0" applyFont="1" applyBorder="1" applyAlignment="1">
      <alignment horizontal="center" vertical="center"/>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0"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Normal="100" zoomScaleSheetLayoutView="70" zoomScalePageLayoutView="55" workbookViewId="0">
      <selection activeCell="A24" sqref="A24:L3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225" x14ac:dyDescent="0.2">
      <c r="A20" s="31">
        <v>1</v>
      </c>
      <c r="B20" s="73" t="s">
        <v>44</v>
      </c>
      <c r="C20" s="32"/>
      <c r="D20" s="34">
        <v>178</v>
      </c>
      <c r="E20" s="34" t="s">
        <v>46</v>
      </c>
      <c r="F20" s="33"/>
      <c r="G20" s="27">
        <v>0</v>
      </c>
      <c r="H20" s="1">
        <f t="shared" ref="H20:H21" si="0">+ROUND(F20*G20,0)</f>
        <v>0</v>
      </c>
      <c r="I20" s="27">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4" customFormat="1" ht="202.5" x14ac:dyDescent="0.2">
      <c r="A21" s="31">
        <f>+A20+1</f>
        <v>2</v>
      </c>
      <c r="B21" s="73" t="s">
        <v>45</v>
      </c>
      <c r="C21" s="32"/>
      <c r="D21" s="34">
        <v>119</v>
      </c>
      <c r="E21" s="34" t="s">
        <v>46</v>
      </c>
      <c r="F21" s="33"/>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42" customHeight="1" thickBot="1" x14ac:dyDescent="0.25">
      <c r="A22" s="19"/>
      <c r="B22" s="68"/>
      <c r="C22" s="68"/>
      <c r="D22" s="68"/>
      <c r="E22" s="68"/>
      <c r="F22" s="68"/>
      <c r="G22" s="68"/>
      <c r="H22" s="68"/>
      <c r="I22" s="68"/>
      <c r="J22" s="68"/>
      <c r="K22" s="68"/>
      <c r="L22" s="68"/>
      <c r="M22" s="69" t="s">
        <v>35</v>
      </c>
      <c r="N22" s="69"/>
      <c r="O22" s="30">
        <f>SUMIF(G:G,0%,L:L)</f>
        <v>0</v>
      </c>
    </row>
    <row r="23" spans="1:15" s="24"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4" customFormat="1" ht="30" customHeight="1" x14ac:dyDescent="0.2">
      <c r="A24" s="53" t="s">
        <v>42</v>
      </c>
      <c r="B24" s="54"/>
      <c r="C24" s="54"/>
      <c r="D24" s="54"/>
      <c r="E24" s="54"/>
      <c r="F24" s="54"/>
      <c r="G24" s="54"/>
      <c r="H24" s="54"/>
      <c r="I24" s="54"/>
      <c r="J24" s="54"/>
      <c r="K24" s="54"/>
      <c r="L24" s="55"/>
      <c r="M24" s="70" t="s">
        <v>11</v>
      </c>
      <c r="N24" s="70"/>
      <c r="O24" s="4">
        <f>SUMIF(G:G,19%,L:L)</f>
        <v>0</v>
      </c>
    </row>
    <row r="25" spans="1:15" s="24" customFormat="1" ht="30" customHeight="1" x14ac:dyDescent="0.2">
      <c r="A25" s="56"/>
      <c r="B25" s="56"/>
      <c r="C25" s="56"/>
      <c r="D25" s="56"/>
      <c r="E25" s="56"/>
      <c r="F25" s="56"/>
      <c r="G25" s="56"/>
      <c r="H25" s="56"/>
      <c r="I25" s="56"/>
      <c r="J25" s="56"/>
      <c r="K25" s="56"/>
      <c r="L25" s="56"/>
      <c r="M25" s="35" t="s">
        <v>7</v>
      </c>
      <c r="N25" s="36"/>
      <c r="O25" s="5">
        <f>SUM(O22:O24)</f>
        <v>0</v>
      </c>
    </row>
    <row r="26" spans="1:15" s="24" customFormat="1" ht="30" customHeight="1" x14ac:dyDescent="0.2">
      <c r="A26" s="56"/>
      <c r="B26" s="56"/>
      <c r="C26" s="56"/>
      <c r="D26" s="56"/>
      <c r="E26" s="56"/>
      <c r="F26" s="56"/>
      <c r="G26" s="56"/>
      <c r="H26" s="56"/>
      <c r="I26" s="56"/>
      <c r="J26" s="56"/>
      <c r="K26" s="56"/>
      <c r="L26" s="56"/>
      <c r="M26" s="71" t="s">
        <v>12</v>
      </c>
      <c r="N26" s="72"/>
      <c r="O26" s="6">
        <f>ROUND(O23*5%,0)</f>
        <v>0</v>
      </c>
    </row>
    <row r="27" spans="1:15" s="24" customFormat="1" ht="30" customHeight="1" x14ac:dyDescent="0.2">
      <c r="A27" s="56"/>
      <c r="B27" s="56"/>
      <c r="C27" s="56"/>
      <c r="D27" s="56"/>
      <c r="E27" s="56"/>
      <c r="F27" s="56"/>
      <c r="G27" s="56"/>
      <c r="H27" s="56"/>
      <c r="I27" s="56"/>
      <c r="J27" s="56"/>
      <c r="K27" s="56"/>
      <c r="L27" s="56"/>
      <c r="M27" s="71" t="s">
        <v>13</v>
      </c>
      <c r="N27" s="72"/>
      <c r="O27" s="4">
        <f>ROUND(O24*19%,0)</f>
        <v>0</v>
      </c>
    </row>
    <row r="28" spans="1:15" s="24" customFormat="1" ht="30" customHeight="1" x14ac:dyDescent="0.2">
      <c r="A28" s="56"/>
      <c r="B28" s="56"/>
      <c r="C28" s="56"/>
      <c r="D28" s="56"/>
      <c r="E28" s="56"/>
      <c r="F28" s="56"/>
      <c r="G28" s="56"/>
      <c r="H28" s="56"/>
      <c r="I28" s="56"/>
      <c r="J28" s="56"/>
      <c r="K28" s="56"/>
      <c r="L28" s="56"/>
      <c r="M28" s="35" t="s">
        <v>14</v>
      </c>
      <c r="N28" s="36"/>
      <c r="O28" s="5">
        <f>SUM(O26:O27)</f>
        <v>0</v>
      </c>
    </row>
    <row r="29" spans="1:15" s="24" customFormat="1" ht="30" customHeight="1" x14ac:dyDescent="0.2">
      <c r="A29" s="56"/>
      <c r="B29" s="56"/>
      <c r="C29" s="56"/>
      <c r="D29" s="56"/>
      <c r="E29" s="56"/>
      <c r="F29" s="56"/>
      <c r="G29" s="56"/>
      <c r="H29" s="56"/>
      <c r="I29" s="56"/>
      <c r="J29" s="56"/>
      <c r="K29" s="56"/>
      <c r="L29" s="56"/>
      <c r="M29" s="39" t="s">
        <v>33</v>
      </c>
      <c r="N29" s="40"/>
      <c r="O29" s="4">
        <f>SUMIF(I:I,8%,N:N)</f>
        <v>0</v>
      </c>
    </row>
    <row r="30" spans="1:15" s="24" customFormat="1" ht="37.5" customHeight="1" x14ac:dyDescent="0.2">
      <c r="A30" s="56"/>
      <c r="B30" s="56"/>
      <c r="C30" s="56"/>
      <c r="D30" s="56"/>
      <c r="E30" s="56"/>
      <c r="F30" s="56"/>
      <c r="G30" s="56"/>
      <c r="H30" s="56"/>
      <c r="I30" s="56"/>
      <c r="J30" s="56"/>
      <c r="K30" s="56"/>
      <c r="L30" s="56"/>
      <c r="M30" s="37" t="s">
        <v>32</v>
      </c>
      <c r="N30" s="38"/>
      <c r="O30" s="5">
        <f>SUM(O29)</f>
        <v>0</v>
      </c>
    </row>
    <row r="31" spans="1:15" s="24" customFormat="1" ht="44.25" customHeight="1" x14ac:dyDescent="0.2">
      <c r="A31" s="56"/>
      <c r="B31" s="56"/>
      <c r="C31" s="56"/>
      <c r="D31" s="56"/>
      <c r="E31" s="56"/>
      <c r="F31" s="56"/>
      <c r="G31" s="56"/>
      <c r="H31" s="56"/>
      <c r="I31" s="56"/>
      <c r="J31" s="56"/>
      <c r="K31" s="56"/>
      <c r="L31" s="56"/>
      <c r="M31" s="37" t="s">
        <v>15</v>
      </c>
      <c r="N31" s="38"/>
      <c r="O31" s="5">
        <f>+O25+O28+O30</f>
        <v>0</v>
      </c>
    </row>
    <row r="34" spans="1:3" x14ac:dyDescent="0.25">
      <c r="B34" s="29"/>
      <c r="C34" s="29"/>
    </row>
    <row r="35" spans="1:3" x14ac:dyDescent="0.25">
      <c r="B35" s="66"/>
      <c r="C35" s="66"/>
    </row>
    <row r="36" spans="1:3" ht="15.75" thickBot="1" x14ac:dyDescent="0.3">
      <c r="B36" s="67"/>
      <c r="C36" s="67"/>
    </row>
    <row r="37" spans="1:3" x14ac:dyDescent="0.25">
      <c r="B37" s="60" t="s">
        <v>20</v>
      </c>
      <c r="C37" s="60"/>
    </row>
    <row r="39" spans="1:3" x14ac:dyDescent="0.25">
      <c r="A39" s="25" t="s">
        <v>43</v>
      </c>
    </row>
  </sheetData>
  <sheetProtection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2022-08-16T01:53:09Z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