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1.- INVITACIONES + MAYORES A 100 SMMLV/INVITACIÓN 141 MOBILIARIO ZIPAQUIRÁ/ANEXOS TÉRMINOS/"/>
    </mc:Choice>
  </mc:AlternateContent>
  <xr:revisionPtr revIDLastSave="225" documentId="11_F6ECB61100A10A67A8429A019281CDE3F01FAB3A" xr6:coauthVersionLast="47" xr6:coauthVersionMax="47" xr10:uidLastSave="{D358C240-BC20-4E6B-ABBB-57415F2C92CD}"/>
  <bookViews>
    <workbookView xWindow="-108" yWindow="-108" windowWidth="23256" windowHeight="12576" xr2:uid="{00000000-000D-0000-FFFF-FFFF00000000}"/>
  </bookViews>
  <sheets>
    <sheet name="Hoja1" sheetId="1" r:id="rId1"/>
    <sheet name="Hoja2" sheetId="2" r:id="rId2"/>
  </sheets>
  <definedNames>
    <definedName name="_xlnm._FilterDatabase" localSheetId="0" hidden="1">Hoja1!$A$19:$N$111</definedName>
    <definedName name="_xlnm.Print_Area" localSheetId="0">Hoja1!$A$1:$N$118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06" i="1" l="1"/>
  <c r="N103" i="1"/>
  <c r="I21" i="1"/>
  <c r="K21" i="1"/>
  <c r="M21" i="1" s="1"/>
  <c r="I22" i="1"/>
  <c r="K22" i="1"/>
  <c r="L22" i="1" s="1"/>
  <c r="I23" i="1"/>
  <c r="K23" i="1"/>
  <c r="M23" i="1" s="1"/>
  <c r="I24" i="1"/>
  <c r="K24" i="1"/>
  <c r="L24" i="1" s="1"/>
  <c r="I25" i="1"/>
  <c r="K25" i="1"/>
  <c r="M25" i="1" s="1"/>
  <c r="I26" i="1"/>
  <c r="K26" i="1"/>
  <c r="L26" i="1" s="1"/>
  <c r="I27" i="1"/>
  <c r="K27" i="1"/>
  <c r="M27" i="1" s="1"/>
  <c r="I28" i="1"/>
  <c r="K28" i="1"/>
  <c r="L28" i="1" s="1"/>
  <c r="M28" i="1"/>
  <c r="N28" i="1" s="1"/>
  <c r="I29" i="1"/>
  <c r="K29" i="1"/>
  <c r="M29" i="1" s="1"/>
  <c r="I30" i="1"/>
  <c r="K30" i="1"/>
  <c r="L30" i="1" s="1"/>
  <c r="I31" i="1"/>
  <c r="K31" i="1"/>
  <c r="L31" i="1" s="1"/>
  <c r="I32" i="1"/>
  <c r="K32" i="1"/>
  <c r="I33" i="1"/>
  <c r="K33" i="1"/>
  <c r="M33" i="1" s="1"/>
  <c r="I34" i="1"/>
  <c r="K34" i="1"/>
  <c r="L34" i="1" s="1"/>
  <c r="I35" i="1"/>
  <c r="K35" i="1"/>
  <c r="I36" i="1"/>
  <c r="K36" i="1"/>
  <c r="L36" i="1" s="1"/>
  <c r="I37" i="1"/>
  <c r="K37" i="1"/>
  <c r="L37" i="1" s="1"/>
  <c r="I38" i="1"/>
  <c r="K38" i="1"/>
  <c r="I39" i="1"/>
  <c r="K39" i="1"/>
  <c r="I40" i="1"/>
  <c r="K40" i="1"/>
  <c r="L40" i="1" s="1"/>
  <c r="I41" i="1"/>
  <c r="K41" i="1"/>
  <c r="L41" i="1" s="1"/>
  <c r="I42" i="1"/>
  <c r="K42" i="1"/>
  <c r="L42" i="1" s="1"/>
  <c r="I43" i="1"/>
  <c r="K43" i="1"/>
  <c r="I44" i="1"/>
  <c r="K44" i="1"/>
  <c r="L44" i="1" s="1"/>
  <c r="I45" i="1"/>
  <c r="K45" i="1"/>
  <c r="L45" i="1" s="1"/>
  <c r="I46" i="1"/>
  <c r="K46" i="1"/>
  <c r="L46" i="1" s="1"/>
  <c r="I47" i="1"/>
  <c r="K47" i="1"/>
  <c r="M47" i="1" s="1"/>
  <c r="I48" i="1"/>
  <c r="K48" i="1"/>
  <c r="L48" i="1" s="1"/>
  <c r="I49" i="1"/>
  <c r="K49" i="1"/>
  <c r="M49" i="1" s="1"/>
  <c r="I50" i="1"/>
  <c r="K50" i="1"/>
  <c r="L50" i="1" s="1"/>
  <c r="I51" i="1"/>
  <c r="K51" i="1"/>
  <c r="I52" i="1"/>
  <c r="K52" i="1"/>
  <c r="L52" i="1" s="1"/>
  <c r="I53" i="1"/>
  <c r="K53" i="1"/>
  <c r="L53" i="1" s="1"/>
  <c r="I54" i="1"/>
  <c r="K54" i="1"/>
  <c r="I55" i="1"/>
  <c r="K55" i="1"/>
  <c r="I56" i="1"/>
  <c r="K56" i="1"/>
  <c r="I57" i="1"/>
  <c r="K57" i="1"/>
  <c r="M57" i="1" s="1"/>
  <c r="I58" i="1"/>
  <c r="K58" i="1"/>
  <c r="L58" i="1" s="1"/>
  <c r="I59" i="1"/>
  <c r="K59" i="1"/>
  <c r="I60" i="1"/>
  <c r="K60" i="1"/>
  <c r="L60" i="1" s="1"/>
  <c r="I61" i="1"/>
  <c r="K61" i="1"/>
  <c r="L61" i="1" s="1"/>
  <c r="I62" i="1"/>
  <c r="K62" i="1"/>
  <c r="L62" i="1" s="1"/>
  <c r="I63" i="1"/>
  <c r="K63" i="1"/>
  <c r="M63" i="1" s="1"/>
  <c r="L63" i="1"/>
  <c r="I64" i="1"/>
  <c r="K64" i="1"/>
  <c r="L64" i="1" s="1"/>
  <c r="I65" i="1"/>
  <c r="K65" i="1"/>
  <c r="L65" i="1" s="1"/>
  <c r="I66" i="1"/>
  <c r="K66" i="1"/>
  <c r="L66" i="1" s="1"/>
  <c r="I67" i="1"/>
  <c r="K67" i="1"/>
  <c r="I68" i="1"/>
  <c r="K68" i="1"/>
  <c r="L68" i="1" s="1"/>
  <c r="I69" i="1"/>
  <c r="K69" i="1"/>
  <c r="I70" i="1"/>
  <c r="K70" i="1"/>
  <c r="L70" i="1" s="1"/>
  <c r="I71" i="1"/>
  <c r="K71" i="1"/>
  <c r="M71" i="1" s="1"/>
  <c r="I72" i="1"/>
  <c r="K72" i="1"/>
  <c r="L72" i="1" s="1"/>
  <c r="I73" i="1"/>
  <c r="K73" i="1"/>
  <c r="L73" i="1" s="1"/>
  <c r="I74" i="1"/>
  <c r="K74" i="1"/>
  <c r="L74" i="1" s="1"/>
  <c r="I75" i="1"/>
  <c r="K75" i="1"/>
  <c r="I76" i="1"/>
  <c r="K76" i="1"/>
  <c r="L76" i="1" s="1"/>
  <c r="I77" i="1"/>
  <c r="K77" i="1"/>
  <c r="L77" i="1" s="1"/>
  <c r="I78" i="1"/>
  <c r="K78" i="1"/>
  <c r="I79" i="1"/>
  <c r="K79" i="1"/>
  <c r="I80" i="1"/>
  <c r="K80" i="1"/>
  <c r="M80" i="1" s="1"/>
  <c r="I81" i="1"/>
  <c r="K81" i="1"/>
  <c r="L81" i="1" s="1"/>
  <c r="I82" i="1"/>
  <c r="K82" i="1"/>
  <c r="M82" i="1" s="1"/>
  <c r="L82" i="1"/>
  <c r="I83" i="1"/>
  <c r="K83" i="1"/>
  <c r="L83" i="1" s="1"/>
  <c r="I84" i="1"/>
  <c r="K84" i="1"/>
  <c r="M84" i="1" s="1"/>
  <c r="I85" i="1"/>
  <c r="K85" i="1"/>
  <c r="L85" i="1" s="1"/>
  <c r="I86" i="1"/>
  <c r="K86" i="1"/>
  <c r="I87" i="1"/>
  <c r="K87" i="1"/>
  <c r="I88" i="1"/>
  <c r="K88" i="1"/>
  <c r="M88" i="1" s="1"/>
  <c r="I89" i="1"/>
  <c r="K89" i="1"/>
  <c r="L89" i="1" s="1"/>
  <c r="I90" i="1"/>
  <c r="K90" i="1"/>
  <c r="M90" i="1" s="1"/>
  <c r="I91" i="1"/>
  <c r="K91" i="1"/>
  <c r="L91" i="1" s="1"/>
  <c r="I92" i="1"/>
  <c r="K92" i="1"/>
  <c r="M92" i="1" s="1"/>
  <c r="I93" i="1"/>
  <c r="K93" i="1"/>
  <c r="L93" i="1" s="1"/>
  <c r="I94" i="1"/>
  <c r="K94" i="1"/>
  <c r="I95" i="1"/>
  <c r="K95" i="1"/>
  <c r="I96" i="1"/>
  <c r="K96" i="1"/>
  <c r="M96" i="1" s="1"/>
  <c r="I97" i="1"/>
  <c r="K97" i="1"/>
  <c r="L97" i="1" s="1"/>
  <c r="M97" i="1"/>
  <c r="I98" i="1"/>
  <c r="K98" i="1"/>
  <c r="M98" i="1" s="1"/>
  <c r="I99" i="1"/>
  <c r="K99" i="1"/>
  <c r="L99" i="1" s="1"/>
  <c r="I100" i="1"/>
  <c r="K100" i="1"/>
  <c r="M100" i="1" s="1"/>
  <c r="I101" i="1"/>
  <c r="K101" i="1"/>
  <c r="L101" i="1" s="1"/>
  <c r="G34" i="1"/>
  <c r="G35" i="1"/>
  <c r="G36" i="1"/>
  <c r="J36" i="1" s="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J66" i="1" s="1"/>
  <c r="G67" i="1"/>
  <c r="G68" i="1"/>
  <c r="J68" i="1" s="1"/>
  <c r="G69" i="1"/>
  <c r="G70" i="1"/>
  <c r="G71" i="1"/>
  <c r="G72" i="1"/>
  <c r="G73" i="1"/>
  <c r="G74" i="1"/>
  <c r="G75" i="1"/>
  <c r="G76" i="1"/>
  <c r="J76" i="1" s="1"/>
  <c r="G77" i="1"/>
  <c r="G78" i="1"/>
  <c r="G79" i="1"/>
  <c r="G80" i="1"/>
  <c r="G81" i="1"/>
  <c r="G82" i="1"/>
  <c r="G83" i="1"/>
  <c r="G84" i="1"/>
  <c r="G85" i="1"/>
  <c r="J85" i="1" s="1"/>
  <c r="G86" i="1"/>
  <c r="G87" i="1"/>
  <c r="G88" i="1"/>
  <c r="G89" i="1"/>
  <c r="J89" i="1" s="1"/>
  <c r="G90" i="1"/>
  <c r="G91" i="1"/>
  <c r="J91" i="1" s="1"/>
  <c r="G92" i="1"/>
  <c r="G93" i="1"/>
  <c r="J93" i="1" s="1"/>
  <c r="G94" i="1"/>
  <c r="G95" i="1"/>
  <c r="G96" i="1"/>
  <c r="G97" i="1"/>
  <c r="G98" i="1"/>
  <c r="G99" i="1"/>
  <c r="G100" i="1"/>
  <c r="G101" i="1"/>
  <c r="J101" i="1" l="1"/>
  <c r="J81" i="1"/>
  <c r="L90" i="1"/>
  <c r="L71" i="1"/>
  <c r="M40" i="1"/>
  <c r="N40" i="1" s="1"/>
  <c r="J44" i="1"/>
  <c r="J60" i="1"/>
  <c r="J52" i="1"/>
  <c r="J79" i="1"/>
  <c r="J58" i="1"/>
  <c r="J95" i="1"/>
  <c r="L100" i="1"/>
  <c r="N100" i="1" s="1"/>
  <c r="M93" i="1"/>
  <c r="L88" i="1"/>
  <c r="N88" i="1" s="1"/>
  <c r="M77" i="1"/>
  <c r="N77" i="1" s="1"/>
  <c r="L57" i="1"/>
  <c r="N57" i="1" s="1"/>
  <c r="L29" i="1"/>
  <c r="N29" i="1" s="1"/>
  <c r="M41" i="1"/>
  <c r="M99" i="1"/>
  <c r="N99" i="1" s="1"/>
  <c r="L96" i="1"/>
  <c r="N96" i="1" s="1"/>
  <c r="M83" i="1"/>
  <c r="N83" i="1" s="1"/>
  <c r="M70" i="1"/>
  <c r="M62" i="1"/>
  <c r="N62" i="1" s="1"/>
  <c r="L49" i="1"/>
  <c r="N49" i="1" s="1"/>
  <c r="M46" i="1"/>
  <c r="N46" i="1" s="1"/>
  <c r="L21" i="1"/>
  <c r="N21" i="1" s="1"/>
  <c r="J50" i="1"/>
  <c r="J77" i="1"/>
  <c r="L47" i="1"/>
  <c r="N47" i="1" s="1"/>
  <c r="M26" i="1"/>
  <c r="N26" i="1" s="1"/>
  <c r="M101" i="1"/>
  <c r="L92" i="1"/>
  <c r="N92" i="1" s="1"/>
  <c r="M89" i="1"/>
  <c r="N89" i="1" s="1"/>
  <c r="M81" i="1"/>
  <c r="M64" i="1"/>
  <c r="N64" i="1" s="1"/>
  <c r="L33" i="1"/>
  <c r="N33" i="1" s="1"/>
  <c r="L27" i="1"/>
  <c r="N27" i="1" s="1"/>
  <c r="J87" i="1"/>
  <c r="J83" i="1"/>
  <c r="J100" i="1"/>
  <c r="L98" i="1"/>
  <c r="N98" i="1" s="1"/>
  <c r="J96" i="1"/>
  <c r="M91" i="1"/>
  <c r="N91" i="1" s="1"/>
  <c r="M85" i="1"/>
  <c r="N85" i="1" s="1"/>
  <c r="L84" i="1"/>
  <c r="N84" i="1" s="1"/>
  <c r="L80" i="1"/>
  <c r="N80" i="1" s="1"/>
  <c r="M72" i="1"/>
  <c r="J65" i="1"/>
  <c r="M61" i="1"/>
  <c r="N61" i="1" s="1"/>
  <c r="M48" i="1"/>
  <c r="N48" i="1" s="1"/>
  <c r="J40" i="1"/>
  <c r="L25" i="1"/>
  <c r="N25" i="1" s="1"/>
  <c r="M24" i="1"/>
  <c r="N24" i="1" s="1"/>
  <c r="J97" i="1"/>
  <c r="J84" i="1"/>
  <c r="J80" i="1"/>
  <c r="J72" i="1"/>
  <c r="J69" i="1"/>
  <c r="J56" i="1"/>
  <c r="J48" i="1"/>
  <c r="J45" i="1"/>
  <c r="J92" i="1"/>
  <c r="J88" i="1"/>
  <c r="J35" i="1"/>
  <c r="M31" i="1"/>
  <c r="N31" i="1" s="1"/>
  <c r="M30" i="1"/>
  <c r="N30" i="1" s="1"/>
  <c r="L23" i="1"/>
  <c r="L38" i="1"/>
  <c r="M38" i="1"/>
  <c r="J99" i="1"/>
  <c r="L95" i="1"/>
  <c r="M95" i="1"/>
  <c r="M78" i="1"/>
  <c r="L78" i="1"/>
  <c r="L69" i="1"/>
  <c r="M69" i="1"/>
  <c r="L56" i="1"/>
  <c r="M56" i="1"/>
  <c r="L54" i="1"/>
  <c r="M54" i="1"/>
  <c r="J51" i="1"/>
  <c r="L39" i="1"/>
  <c r="M39" i="1"/>
  <c r="L32" i="1"/>
  <c r="M32" i="1"/>
  <c r="M94" i="1"/>
  <c r="L94" i="1"/>
  <c r="L79" i="1"/>
  <c r="M79" i="1"/>
  <c r="L55" i="1"/>
  <c r="M55" i="1"/>
  <c r="L87" i="1"/>
  <c r="M87" i="1"/>
  <c r="J74" i="1"/>
  <c r="M86" i="1"/>
  <c r="L86" i="1"/>
  <c r="N97" i="1"/>
  <c r="J94" i="1"/>
  <c r="J86" i="1"/>
  <c r="N81" i="1"/>
  <c r="J78" i="1"/>
  <c r="J75" i="1"/>
  <c r="J55" i="1"/>
  <c r="J54" i="1"/>
  <c r="J43" i="1"/>
  <c r="J39" i="1"/>
  <c r="J38" i="1"/>
  <c r="J71" i="1"/>
  <c r="J70" i="1"/>
  <c r="J67" i="1"/>
  <c r="J61" i="1"/>
  <c r="J57" i="1"/>
  <c r="J47" i="1"/>
  <c r="J46" i="1"/>
  <c r="J34" i="1"/>
  <c r="N101" i="1"/>
  <c r="J98" i="1"/>
  <c r="N93" i="1"/>
  <c r="J90" i="1"/>
  <c r="J82" i="1"/>
  <c r="J73" i="1"/>
  <c r="N70" i="1"/>
  <c r="J64" i="1"/>
  <c r="J63" i="1"/>
  <c r="J62" i="1"/>
  <c r="J59" i="1"/>
  <c r="J53" i="1"/>
  <c r="J49" i="1"/>
  <c r="J42" i="1"/>
  <c r="J41" i="1"/>
  <c r="J37" i="1"/>
  <c r="M53" i="1"/>
  <c r="N53" i="1" s="1"/>
  <c r="M45" i="1"/>
  <c r="N45" i="1" s="1"/>
  <c r="N41" i="1"/>
  <c r="M37" i="1"/>
  <c r="N37" i="1" s="1"/>
  <c r="N90" i="1"/>
  <c r="N82" i="1"/>
  <c r="M76" i="1"/>
  <c r="N76" i="1" s="1"/>
  <c r="M75" i="1"/>
  <c r="N71" i="1"/>
  <c r="M68" i="1"/>
  <c r="N68" i="1" s="1"/>
  <c r="M67" i="1"/>
  <c r="N63" i="1"/>
  <c r="M60" i="1"/>
  <c r="N60" i="1" s="1"/>
  <c r="M59" i="1"/>
  <c r="M52" i="1"/>
  <c r="N52" i="1" s="1"/>
  <c r="M51" i="1"/>
  <c r="M44" i="1"/>
  <c r="N44" i="1" s="1"/>
  <c r="M43" i="1"/>
  <c r="M36" i="1"/>
  <c r="N36" i="1" s="1"/>
  <c r="M35" i="1"/>
  <c r="L75" i="1"/>
  <c r="M74" i="1"/>
  <c r="N74" i="1" s="1"/>
  <c r="M73" i="1"/>
  <c r="N73" i="1" s="1"/>
  <c r="N72" i="1"/>
  <c r="L67" i="1"/>
  <c r="M66" i="1"/>
  <c r="N66" i="1" s="1"/>
  <c r="M65" i="1"/>
  <c r="N65" i="1" s="1"/>
  <c r="L59" i="1"/>
  <c r="M58" i="1"/>
  <c r="N58" i="1" s="1"/>
  <c r="L51" i="1"/>
  <c r="M50" i="1"/>
  <c r="N50" i="1" s="1"/>
  <c r="L43" i="1"/>
  <c r="M42" i="1"/>
  <c r="N42" i="1" s="1"/>
  <c r="L35" i="1"/>
  <c r="M34" i="1"/>
  <c r="N34" i="1" s="1"/>
  <c r="M22" i="1"/>
  <c r="N22" i="1" s="1"/>
  <c r="N23" i="1"/>
  <c r="G20" i="1"/>
  <c r="I20" i="1"/>
  <c r="K20" i="1"/>
  <c r="G21" i="1"/>
  <c r="J21" i="1" s="1"/>
  <c r="G22" i="1"/>
  <c r="J22" i="1" s="1"/>
  <c r="G23" i="1"/>
  <c r="J23" i="1" s="1"/>
  <c r="G24" i="1"/>
  <c r="J24" i="1" s="1"/>
  <c r="G25" i="1"/>
  <c r="J25" i="1" s="1"/>
  <c r="G26" i="1"/>
  <c r="J26" i="1" s="1"/>
  <c r="G27" i="1"/>
  <c r="J27" i="1" s="1"/>
  <c r="G28" i="1"/>
  <c r="J28" i="1" s="1"/>
  <c r="G29" i="1"/>
  <c r="J29" i="1" s="1"/>
  <c r="G30" i="1"/>
  <c r="J30" i="1" s="1"/>
  <c r="G31" i="1"/>
  <c r="J31" i="1" s="1"/>
  <c r="G32" i="1"/>
  <c r="J32" i="1" s="1"/>
  <c r="G33" i="1"/>
  <c r="J33" i="1" s="1"/>
  <c r="N102" i="1" l="1"/>
  <c r="N104" i="1"/>
  <c r="N55" i="1"/>
  <c r="N94" i="1"/>
  <c r="N38" i="1"/>
  <c r="N54" i="1"/>
  <c r="N51" i="1"/>
  <c r="N78" i="1"/>
  <c r="N75" i="1"/>
  <c r="N39" i="1"/>
  <c r="N69" i="1"/>
  <c r="N43" i="1"/>
  <c r="N86" i="1"/>
  <c r="N35" i="1"/>
  <c r="N67" i="1"/>
  <c r="N87" i="1"/>
  <c r="N79" i="1"/>
  <c r="N59" i="1"/>
  <c r="N95" i="1"/>
  <c r="N32" i="1"/>
  <c r="N56" i="1"/>
  <c r="L20" i="1"/>
  <c r="N107" i="1" s="1"/>
  <c r="N108" i="1" s="1"/>
  <c r="J20" i="1"/>
  <c r="M20" i="1"/>
  <c r="N105" i="1" l="1"/>
  <c r="N20" i="1"/>
  <c r="N109" i="1"/>
  <c r="N110" i="1" s="1"/>
  <c r="N1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<sst xmlns="http://schemas.openxmlformats.org/spreadsheetml/2006/main" count="236" uniqueCount="154">
  <si>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</si>
  <si>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</si>
  <si>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</si>
  <si>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</si>
  <si>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</si>
  <si>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</si>
  <si>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</si>
  <si>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</si>
  <si>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</si>
  <si>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</si>
  <si>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</si>
  <si>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</si>
  <si>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</si>
  <si>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</si>
  <si>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</si>
  <si>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</si>
  <si>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</si>
  <si>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</si>
  <si>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</si>
  <si>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</si>
  <si>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</si>
  <si>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</si>
  <si>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</si>
  <si>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</si>
  <si>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</si>
  <si>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</si>
  <si>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</si>
  <si>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</si>
  <si>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</si>
  <si>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</si>
  <si>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</si>
  <si>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</si>
  <si>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</si>
  <si>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</si>
  <si>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</si>
  <si>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t>32.1</t>
  </si>
  <si>
    <t>UNIDAD</t>
  </si>
  <si>
    <t>32.1- 41.3</t>
  </si>
  <si>
    <t>ANEXO 3. OFERTA ECONÓMICA</t>
  </si>
  <si>
    <t>Puesto de trabajo recto de 3,50 mt. x 0,60mt. x 0,74 mt. de alto, estructura metálica tubo rectangular, de 1” ½ x 3” calibre 18, dos bases en forma rectangular , terminación con soldadura tipo mig y pintura en polvo electroestático color a elegir, herraje sujetador para la superficie de trabajo, en lamina coll- rolled calibre 14, nivelador en polipropileno de alto impacto, las bases están unidas por un faldón frontal interno en lamina de aglomerado de 18 mm con laminado de alta presión por ambas caras color a elegir, bordes canteados con sistema térmico, bocel rígido de 2 mm en contorno, superficie de trabajo en aglomerado de 25 mm enchapada por ambas caras en laminado de alta presión termo fundida ,cantos enchapados con forma borde en PVC de 2 mm rígido, sistema de enchape térmico, conducto para cableado en p.p, canaleta central para conectividad, adherida al faldón, 2 CAJONERAS 2X1 elaborada en lámina metálica calibre 22 medidas 70 de alto x 0.46 de frente x 46 de fondo, cuenta con correderas full extension, llave de seguridad. Soldadura mig y pintura en polvo electroestático color a elegir.</t>
  </si>
  <si>
    <t>Mesa de trabajo de 1,20 mt. x 0,60 mt. x altura entre 0,85 mt. y 0,90 mt. (a convenir). Superficie de trabajo en material aglomerado de (30 mm) de espesor enchapada por ambas caras, superior en laminado de alta presión termo fundida de alto tráfico superior en formica (f8) e inferior en formica (f6), Cantos enchapados con borde rígido en PVC de (2mm) de espesor y sistema de enchape térmico. -Estructura metálica enteriza con marcos en tubo rectangular, de 1" 1/2 x 3" calibre 18 base para soporte de superficie en tubo rectangular, de 1" 1/2 x3" calibre 18, base para soporte de superficie en tubo cuadrado de 1 1/2 calibre 18, terminación con soldadura tipo mig y pintura en polvo electrostático; diseño, color y textura a elegir.</t>
  </si>
  <si>
    <t>REPIZA ABATIBLE PARA PASADOCUMENTOS
0,80X0,25 en material aglomerado de (18 mm) de espesor enchapada por ambas caras, superior en laminado de alta presión termo fundida de alto tráfico superior en formica (f8) e inferior en formica (f6), Cantos enchapados con borde rígido en PVC de (2mm) de espesor y sistema de enchape térmico.</t>
  </si>
  <si>
    <t>SUMINISTRO E INSTALACION SILLA GIRATORIA ESPALDAR MEDIO AJUSTABLE DE CONTACTO PERMANENTE, BASE PLASTICA CON RODACHINAS EN NYLON. ASIENTO TAPIZADO EN PAÑO TIPO MALLA O TIPO CUEROTEX CON ESPUMA DE ALTA DENSIDAD Y ESPALDAR EN MALLA DE ALTA DENSIDAD. -BRAZOS GRADUABLES EN ALTURA DE POLIPROPILENO, CUATRO BLOQUEOS. COLOR A ELEGIR.</t>
  </si>
  <si>
    <t>SUMINISTRO E INSTALACION LOCKER DE 12 COMPARTIMIENTOS EN LAMINA COLD ROLLED CALIBRE 22. MEDIDAS GENERALES ANCHO 0,93 M X ALTO 1,80 M X FONDO 0,30 M. ACABADO EN PINTURA ELECTROSTATICA, COLOR A CONVENIR</t>
  </si>
  <si>
    <t>Locker de seis (06) compartimientos; fabricado en lámina cold rolled calibre 22; medidas generales, ancho 0,63 mt. X alto 1,80 mt. X fondo 0,30 mt. con su respectiva puerta con rejilla de ventilación, con falleba para candado; acabado en pintura electrostatica, color y textura a convenir.</t>
  </si>
  <si>
    <t>Meson para control 1, en "L"de 1,80 mt., anccho 0,60 mt., Superficie flotada de trabajo en material aglomerado de (30 mm) de espesor enchapada por ambas caras, superior en laminado de alta presión termo fundida de alto tráfico superior en formica (f8) e inferior en formica (f6), Cantos enchapados con borde rígido en PVC de (2mm) de espesor y sistema de enchape térmico. -Estructura metálica enteriza con marcos en tubo rectangular, de 1" 1/2 x 3" calibre 18 base para soporte de superficie en tubo rectangular, de 1" 1/2 x3" calibre 18, base para soporte de superficie en tubo cuadrado de 1 1/2 calibre 18, terminación con soldadura tipo mig y pintura en polvo electroacústica color a elegir, diseño, color y textura a elegir, Grommet manual superior con tapa abatible para conexión de equipos (corriente regulada, datos y voz, HDMI, VGA) color y cantidad de compuestos a elegir, incluye conexión al punto eléctrico y red. -Nivelador en polipropileno de alto impacto de 5 mm espesor - Conducto para cableado en canaleta central para conectividad inferior.</t>
  </si>
  <si>
    <t>Meson para control 2, de 3,65 mt.,ancho 0,60 mt. Superficie flotada de trabajo en material aglomerado de (30 mm) de espesor enchapada por ambas caras, superior en laminado de alta presión termo fundida de alto tráfico superior en formica (f8) e inferior en formica (f6), Cantos enchapados con borde rígido en PVC de (2mm) de espesor y sistema de enchape térmico. - Estructura metálica enteriza con marcos en tubo rectangular, de 1" 1/2 x 3" calibre 18 base para soporte de superficie en tubo rectangular, de 1" 1/2 x3" calibre 18, base para soporte de superficie en tubo cuadrado de 1 1/2 calibre 18, terminación con soldadura tipo mig y pintura en polvo electroacústica color a elegir, diseño, color y textura a elegir, Grommet manual superior con tapa abatible para conexión de equipos (corriente regulada, datos y voz, HDMI, VGA) color y cantidad de compuestos a elegir, incluye conexión al punto eléctrico y red. -Nivelador en polipropileno de alto impacto de 5 mm espesor - Conducto para cableado en canaleta central para conectividad inferior.</t>
  </si>
  <si>
    <t>ATRIL PARTITURAS PARA DIRECTOR DE ORQUESTA, metalico, con base tripode plegable; con patas de goma antideslizantes, bandeja para inclinar en diferentes posiciones, color y textura a acordar. Altura 1,40 mt.</t>
  </si>
  <si>
    <t>ATRILES SENCILLOS, 3 posiciones de altura ajustable, con soporte de musica inclinable, estructura metalica</t>
  </si>
  <si>
    <t>Podio en madera con barandilla Para Director de Orquesta</t>
  </si>
  <si>
    <t>Base con asta para bandera, de 2,40 mt., en madera maciza.</t>
  </si>
  <si>
    <t>Tarima portatil, en madera, de dos pasos con capacidad de 12 personas para los integrantes de los Coros, con estructura metalica de soporte y barandillas laterales y posterior.</t>
  </si>
  <si>
    <t>ATRIL EN MADERA PARA MAESTRO DE CEREMONIA. CON LOGO DE LA UNIVERSIDAD</t>
  </si>
  <si>
    <t>Banderas de Colombia, Cundinamarca y Universidad de Cundinamarca de 100 cm x 150 cm. con escudos bordados.</t>
  </si>
  <si>
    <t>Silla alta giratoria; estructura en acero cromado, graduación de altura con sisema de capsula de gas y estribo apoya pies, asiento tapizado con espuma de alta densidad recubierto con paño tipo maya o tipo cuerotex, color y textura a convenir.</t>
  </si>
  <si>
    <t>SILLA FIJA PARA INSTRUMENTISTAS. Silla fija, estructura metálica, terminaciones en soldadura mig, cromada, tapones antideslizantes. Asiento tapizado con espuma de alta densidad recubierto con paño tipo maya o tipo cuerotex, a elegir. Espaldar en malla o tapizado con espuma de alta densidad recubiertos con material tipo cuerotex. – Sin apoya brazos. Color a elegir,</t>
  </si>
  <si>
    <t>Meson para control 3, en "L"de 3,00 mt. x 1,80 mt. anccho 0,60 mt., Superficie flotada de trabajo en material aglomerado de (30 mm) de espesor enchapada por ambas caras, superior en laminado de alta presión termo fundida de alto tráfico superior en formica (f8) e inferior en formica (f6), Cantos enchapados con borde rígido en PVC de (2mm) de espesor y sistema de enchape térmico. -Estructura metálica enteriza con marcos en tubo rectangular, de 1" 1/2 x 3" calibre 18 base para soporte de superficie en tubo rectangular, de 1" 1/2 x3" calibre 18, base para soporte de superficie en tubo cuadrado de 1 1/2 calibre 18, terminación con soldadura tipo mig y pintura en polvo electroacústica color a elegir, diseño, color y textura a elegir, Grommet manual superior con tapa abatible para conexión de equipos (corriente regulada, datos y voz, HDMI, VGA) color y cantidad de compuestos a elegir, incluye conexión al punto eléctrico y red. -Nivelador en polipropileno de alto impacto de 5 mm espesor - Conducto para cableado en canaleta central para conectividad inferior.</t>
  </si>
  <si>
    <t>Puestos de trabajo, (120 cm ancho x 60 cm de fondo y 75 cm de alto), superficie de trabajo en material aglomerado de 30 mm de espesor flotada y enchapada por ambas caras, superior en laminado de alta presión termo fundida de alto tráfico en formica (f8) para superior e inferior en formica (f6), Cantos enchapados con borde rígido en PVC de 2 m.m de espesor y sistema de enchape térmico colores y texturas a elegir. -Grommet manual superior con tapa abatible para conexión de equipos (corriente regulada, voz y datos) incluye su conexión a punto. -Bandeja inferior porta cables con separador interno para conectividad. estructura rectangular mínimo (10cm) de ancho terminación con soldadura tipo mig y pintura en polvo electroestático color a elegir. -Herraje sujetador para la superficie de trabajo flotante, - Nivelador en polipropileno de alto impacto 5 mm espesor -Faldón frontal interno flotado posible lamina de aglomerado de 18mm con laminado de alta presión (formica) por ambas caras, incluye cajonera 2x1 , color y texturas a convenir.</t>
  </si>
  <si>
    <t>ESTANTE METALICO - Suministro e instalación, dimensiones de (100 cm. ancho x 200 cm. de alto x 60 cm. de fondo), -Parales en calibre 14, entrepaños en calibre 20, con sus respectivos separa libros ajustables, laterales en lamina calibre 22, con apliques de aglomerado de madera enchapado en laminado de alta presión con varias ranuras internas, para facilitar varias opciones de altura entre cada entrepaño (color y textura a convenir). -Rodachinas ensambladas con un tenedor de lámina de acero con recubrimiento de pintura negra en polvo y rueda en polivinilo color a elegir, Con doble balinera, con freno para piso en duro. - Incluye todos los herrajes y elementos necesarios para su instalación, color y textura a convenir.</t>
  </si>
  <si>
    <t>DIVAN CAMILLA FIJA SENCILLA PARA EXAMEN GENERAL, con estructura metalica cold rolled tubular de 1" , con espuma rosada de alta densidad, tapizada en cordoban o cuerotex, acabado en pintura polvo electrostatica.</t>
  </si>
  <si>
    <t>ESCALERILLA HOSPITALARIA DE DOS PASOS en tablex y cubierta antideslizante en PVC y bocel en PVC, con tacones antideslizantes, acabado general en pintura polvo electrostatica.</t>
  </si>
  <si>
    <t>SILLA INTERLOCUTORA. Silla fija, estructura metálica, terminaciones en soldadura mig, cromada, tapones antideslizantes. Asiento tapizado con espuma de alta densidad recubierto con paño tipo maya o tipo cuerotex, a elegir. Espaldar en malla o tapizado con espuma de alta densidad recubiertos con material tipo cuerotex. – Con apoya brazos. Color a elegir,</t>
  </si>
  <si>
    <t>Archivo rodante, medidas. 4.20 frente x 1.80 fondo con 6 espacios, cada uno distribuidos así , 2 módulos rodantes con 4 cuerpos de estantería c/u 2 módulos fijos laterales con dos cuerpos de estantería c/u 1 puerta frontal con chapa de seguridad.1 tapa lateral para costado a la vista. Sistema rodante de polea.</t>
  </si>
  <si>
    <t>MUEBLE PARA ATENCIÓN AL PÚBLICO DE 2,40 mt. x 0,60 mt superficie de trabajo en material aglomerado de 30 mm de espesor flotada y enchapada por ambas caras, superior en laminado de alta presión termo fundida de alto tráfico en formica (f8) para superior e inferior en formica (f6), Cantos enchapados con borde rígido en PVC de 2 m.m de espesor y sistema de enchape térmico colores y texturas a elegir. -Grommet manual superior con tapa abatible para conexión de equipos (corriente regulada, voz y datos) incluye su conexión a punto. -Bandeja inferior porta cables con separador interno para conectividad. estructura rectangular mínimo (10cm) de ancho terminación con soldadura tipo mig y pintura en polvo electroestático color a elegir. -Herraje sujetador para la superficie de trabajo flotante, - Nivelador en polipropileno de alto impacto 5 mm espesor -Faldón frontal interno flotado posible lamina de aglomerado de 18mm con laminado de alta presión (formica) por ambas caras, incluye dos archivadores 2x1 , color y texturas a convenir.</t>
  </si>
  <si>
    <t>Puestos de trabajo, (240 cm ancho x 60 cm de fondo y 75 cm de alto), superficie de trabajo en material aglomerado de 30 mm de espesor flotada y enchapada por ambas caras, superior en laminado de alta presión termo fundida de alto tráfico en formica (f8) para superior e inferior en formica (f6), Cantos enchapados con borde rígido en PVC de 2 m.m de espesor y sistema de enchape térmico colores y texturas a elegir. -Grommet manual superior con tapa abatible para conexión de equipos (corriente regulada, voz y datos) incluye su conexión a punto. -Bandeja inferior porta cables con separador interno para conectividad. estructura rectangular mínimo (10cm) de ancho terminación con soldadura tipo mig y pintura en polvo electroestático color a elegir. -Herraje sujetador para la superficie de trabajo flotante, - Nivelador en polipropileno de alto impacto 5 mm espesor -Faldón frontal interno flotado posible lamina de aglomerado de 18mm con laminado de alta presión (formica) por ambas caras, incluye cajonera 2x1 , color y texturas a convenir.</t>
  </si>
  <si>
    <t>MUEBLE FOTOCOPIADORA SENCILLO: -- mueble (64cm de ancho x 60cm de fondo x 60 cm alto) aproximadamente, rodante elaborado en madera aglomerado de 18mm de espesor, enchapado en formica (f8) para superficies exteriores y (f6) superficies inferiores e interiores con sistema térmico, cantos enchapados con borde rígido en PVC de 2 mm de espesor y sistema de enchape térmico colores y texturas a convenir. -Dos puertas abatibles de cierre lento, sin manija tipo parche y 2 entrepaños graduables internos, -Rodachinas industrial para piso duro, Colores y texturas a elegir -Incluye todos los herrajes y elementos necesarios para su instalación.</t>
  </si>
  <si>
    <t>Archivo de cuatro gavetas fabricados en madera enchapados en formica (color y textura a convenir) cajoneras archivo con corredera full estation tráfico pesado   , chapa y sistema lateral de seguridad, sistema de nivelación o rodachines.</t>
  </si>
  <si>
    <t>SILLA TANDEM de dos puestos en polipropileno.</t>
  </si>
  <si>
    <t>SOFA DE 3 PUESTOS: -Suministro de sofá, Estructura en madera, tapizado en espuma rosada de alta densidad, en cuero sintético tipo cuerotex o similar, espaldar a media altura, con descansabrazos; diseño, colores y texturas a elegir.</t>
  </si>
  <si>
    <t>MESA DE CENTRO BAJA. --estructura en perfil metálico con pintura electro estática tipo mig, superficie en cristal de 10 mm, suspendida con dilatadores plásticos de 5mm , dimensiones aprox. de (100cm. * 50cm. * 40cm. de alto)</t>
  </si>
  <si>
    <t>MESA REGALMENTARIA DE TENIS PING PONG</t>
  </si>
  <si>
    <t>MESON ATENCIÓN 2,2 X 0,4 Superficie de trabajo en material aglomerado de (30 mm) de espesor enchapada por ambas caras, superior en laminado de alta presión termo fundida de alto tráfico superior en formica (f8) e inferior en formica (f6), Cantos enchapados con borde rígido en PVC de (2mm) de espesor y sistema de enchape térmico. -Estructura metálica enteriza con marcos en tubo rectangular, de 1" 1/2 x 3" calibre 18 base para soporte de superficie en tubo rectangular, de 1" 1/2 x3" calibre 18. Colores y texturas a convenir</t>
  </si>
  <si>
    <t>MUEBLE BAJO POSTERIOR PARA GUARDAR ELEMENTOS (3,60+1,60+1,15+0,9) DE 0,4 DE PROFUNDIDAD, CON ENTREPAÑO INTERIOR Y PUERTAS ABATIBLES CON SISTEMA CIERRE LENTO SIN MANIJAS "TIPO U". FABRICADO EN AGLOMERADO RH (RESISTENTE A LA HUMEDAD) DE 18 MM ENCHAPADO POR AMBAS CARAS, CANTOS ENCHAPADOS CON BORDE RÍGIDO EN PVC DE 2 MM DE ESPESOR Y SISTEMA DE ENCHAPE TÉRMICO. TEXTURAS A ELEGIR. INCLUYE HERRAJES DE PRIMERA CALIDAD. MESON CORIAN,</t>
  </si>
  <si>
    <t>SUMINISTRO E INSTALACION MESA RECTANGULAR ANCHO 80 CM X FONDO 50 CM X ALTO 75 CM SUPERFICIE DE TRABAJO EN MATERIAL AGLOMERADO DE 30 MM DE ESPESOR ENCHAPADA POR AMBAS CARAS; SUPERIOR EN LAMINADO DE ALTA PRESIÓN TERMO FUNDIDA DE ALTO TRAFICO EN FORMICA (F8) E INFERIOR EN FORMICA (F6), CANTOS ENCHAPADOS CON BORDE RÍGIDO EN PVC DE 2 MM DE ESPESOR Y SISTEMA DE ENCHAPE TÉRMICO TEXTURAS A ELEGIR. . BASE EN TUBO RECTANGULAR CON REFUERZO PINTURA ELECTROSTÁTICA CON NIVELADORES DE PISO EN POLIPROPILENO DE ALTO IMPACTO, CON CAJONERA CON CORREDERAS FULL EXTENSIÓN, SOPORTE PARA ESPEJO FRONTAL, INCLUYE ESPEJO</t>
  </si>
  <si>
    <t>SUMINISTRO E INSTALACIÓN MUEBLE INFERIOR COCINETA; ANCHO 120 CM X ALTO 90 CM X FONDO 60 CM. CON ENTREPAÑOS AJUSTABLES, CAJONES Y PUERTAS ABATIBLES CON SISTEMA CIERRE LENTO SIN MANIJAS "TIPO U". FABRICADO EN AGLOMERADO RH (RESISTENTE A LA HUMEDAD) DE 18 MM ENCHAPADO POR AMBAS CARAS, CANTOS ENCHAPADOS CON BORDE RÍGIDO EN PVC DE 2 MM DE ESPESOR Y SISTEMA DE ENCHAPE TÉRMICO. TEXTURAS A ELEGIR. INCLUYE HERRAJES DE PRIMERA CALIDAD. MESON EN CORIAN, LAVAPLATOS EN ACERO INOXIDABLE CON ESCURRIDOR. INCLUYE GRIFO EN ACERO INOXIDABLE SISTEMA MONOCONTROL. PEDESTAL SOBRE PUNTAS PLASTICAS CON ZOCALO DE 10 CM DE ALTURA. SALPICADERO DE 60 CM DE ALTURA, TEXTURAS Y COLORES A ELEGIR. INCLUYE CONEXIÓN HIDRAULICA Y DRENAJE.</t>
  </si>
  <si>
    <t>BARRA AUXILIAR FLOTADA ANCHO 120 CM X FONDO 40 CM EN RESINA ACRILICA O SIMILAR DE 12 MM DE ESPESOR CON REENGRUESE EN BORDES PARA UN TOTAL DE 60 MM, COLOR A ELEGIR. ESTRUCTURA EN COLD ROLLED DEBIDAMENTE ANCLADA AL MURO.</t>
  </si>
  <si>
    <t>SUMINISTRO E INSTALACIÓN MESA CIRCULAR DIAMETRO 120 CM Y 70 CM DE ALTO, SUPERFICIE DE TRABAJO EN AGLOMERADO DE 25 MM EN FORMICA ENCHAPADO POR AMBAS CARAS; SUPERIOR F8 E INFERIOR EN F6, CANTOS ENCHAPADOS CON BORDE RÍGIDO EN PVC DE 2 MM DE ESPESOR Y SISTEMA DE ENCHAPE TÉRMICO. ESTRUCTURA EN TUBO REDONDO DE 3” Y BASE EN ALUMINIO CROMADO CON NIVELADORES DE PISO EN POLIPROPILENO DE ALTO IMPACTO.</t>
  </si>
  <si>
    <t>POLTRONA UN PUESTO CON BRAZOS ESTRUCTURA EN MADERA, RELLENO EN ESPUMA ROSADA DE ALTA DENSIDAD TAPIZADO EN CUERO SINTÉTICO TIPO CUEROTEX O SIMILAR. COLOR A ELECCIÓN.</t>
  </si>
  <si>
    <t>SILLA PARA EXTERIORES EN POLIPROPILENO CON PROTECCION UV, PATAS EN ALUMINIO O PLASTICAS.</t>
  </si>
  <si>
    <t>ARMARIO PUFFS en Aglomerado de madera de 18mm, enchapado en laminado de alta presión con varias ranuras (color y textura a convenir) - Pufs con Estructura en madera, tapizado en espuma rosada de alta densidad, en cuero sintético tipo cuerotex o similar según color a convenir. cantidad ver (plano de detalle) con un ancho de 2,43 mt.</t>
  </si>
  <si>
    <t>SOFA RECTANGULAR SIN APOYABRAZOS DE 2 PUESTOS, ESTRUCTURA EN MADERA, RELLENO EN ESPUMA ROSADA DE ALTA DENSIDAD TAPIZADO EN CUERO SINTÉTICO TIPO CUEROTEX O SIMILAR. COLOR A ELECCIÓN.</t>
  </si>
  <si>
    <t>Mesa para control CCTV, en "L"de (2,10mt. X 3,05 mt.), ancho 0,60 mt., Superficie flotada de trabajo en material aglomerado de (30 mm) de espesor enchapada por ambas caras, superior en laminado de alta presión termo fundida de alto tráfico superior en formica (f8) e inferior en formica (f6), Cantos enchapados con borde rígido en PVC de (2mm) de espesor y sistema de enchape térmico. -Estructura metálica enteriza con marcos en tubo rectangular, de 1" 1/2 x 3" calibre 18 base para soporte de superficie en tubo rectangular, de 1" 1/2 x3" calibre 18, base para soporte de superficie en tubo cuadrado de 1 1/2 calibre 18, terminación con soldadura tipo mig y pintura en polvo electroacústica color a elegir, diseño, color y textura a elegir, Grommet manual superior con tapa abatible para conexión de equipos (corriente regulada, datos y voz, HDMI, VGA) color y cantidad de compuestos a elegir, incluye conexión al punto eléctrico y red. -Nivelador en polipropileno de alto impacto de 5 mm espesor - Conducto para cableado en canaleta central para conectividad inferior.</t>
  </si>
  <si>
    <t>MUEBLE IMPLEMENTOS DE ASEO. Suministro e instalación, dimensiones de (100 cm. ancho x 200 cm. de alto x 60 cm. de fondo), -Parales en calibre 14, entrepaños en calibre 20, con sus respectivos entrepaños en MDF enchapados por ambas caras en laminado de alta presión ajustables; laterales en lamina calibre 22, con apliques de aglomerado de madera enchapado en laminado de alta presión con varias ranuras internas, para facilitar varias opciones de altura entre cada entrepaño. Rodachinas ensambladas con un tenedor de lámina de acero con recubrimiento de pintura negra en polvo y rueda en polivinilo color a elegir, Con doble balinera, con freno para piso en duro. -Incluye todos los herrajes y elementos necesarios para su instalación, colores y texturas a convenir.</t>
  </si>
  <si>
    <t>MESA PROFESOR, ancho entre 0,90/0,80 mt. X 0,50. Suministro e instalación de mesas fijas de cuatro puntas, estructura metálica en tubo cuadrado de 1 ½ cal 18, recubierta en pintura epoxica electrostática con tapón deslizable, mesa de trabajo en aglomerado de 18 mm enchapado en laminado de alta presión ,termo fundido, por ambas caras , cantos enchapados en pvc rígido de 2 mm a temperatura con su respectivo cajón con corredera full extensión y manija, color a convenir.</t>
  </si>
  <si>
    <t>Suministro e instalación de silla para mesa de trabajo y lectura estructura de cuatro puntas en aluminio satinado con tacón deslizable, asiento con cascada frontal cojín sobre puesto, espaldar alto y tensión ergonómica mono concha en polipropileno de lata resistencia adosado a base con tornillos ¾ rosca fina acerado, color a convenir.</t>
  </si>
  <si>
    <t>MESA de estudio con ancho entre 0,90/0,80 mt. X 0,50. Suministro e instalación de mesas fijas de cuatro puntas, estructura metálica en tubo cuadrado de 1 ½ cal 18, recubierta en pintura epoxica electrostática con tapón deslizable, mesa de trabajo en aglomerado de 18 mm enchapado en laminado de alta presión ,termo fundido, por ambas caras , cantos enchapados en pvc rígido de 2 mm a temperatura con su respectivo cajón con corredera full extensión y manija, color a convenir.</t>
  </si>
  <si>
    <t>MESA CIRCULAR 4 PUESTOS: - Suministro e instalación. (80 diámetro x 70cm de alto), - Superficie en madera aglomerado de 30 mm de espesor, enchapado en formica (f8) color a elegir, -Cantos enchapados con borde rígido en PVC de 2 mm de espesor y sistema de enchape termo fundido, -Pedestal de aluminio tubular en calibre 16. base de cuatro puntas en aluminio fundido altura de 70 cm, -Niveladores en polipropileno de alto impacto de 5 mm de espesor.</t>
  </si>
  <si>
    <t>Puff, estructura en madera, tapizado en espuma rosada de alta densidad, en cuero sintético tipo cuerotex según color a elección.</t>
  </si>
  <si>
    <t xml:space="preserve"> ESTRUCTURA EN MADERA, RELLENO EN ESPUMA ROSADA DE ALTA DENSIDAD TAPIZADO EN CUERO SINTÉTICO TIPO CUEROTEX O SIMILAR. COLOR A ELECCIÓN.</t>
  </si>
  <si>
    <t>Suministro e instalación de mesa estructural con tapa superior circular de 80 cm. de diámetro en acero 304, con dobleces y viga de soporte , tubular 4", base en plafón macizo en acero 304. con soporte y orificio para instalar un parasol.</t>
  </si>
  <si>
    <t>Suministro e instalación de parasol de 2,50mtX2,50mt. , estructura en aluminio, lona acrilica resistente a la humedad e interperie, incluye pedestal.</t>
  </si>
  <si>
    <t>Suministro e instalación de silla estructural para cafetería, marco en acero lamina calibre 18 base de cuatro puntas, tapón deslizable con asiento y espaldar tipo ratán sintetico o aluminio.</t>
  </si>
  <si>
    <t>SUMINISTRO E INSTALACIÓN DE MUEBLE BAJO PARA HORNOS 4,20MT. X O,60. X 0,90 MT. DE ALTO, CON PUERTAS Y ENTREPAÑOS INTERNOS. FABRICADO EN AGLOMERADO RH (RESISTENTE A LA HUMEDAD) DE 18 MM ENCHAPADO POR AMBAS CARAS, CANTOS ENCHAPADOS CON BORDE RÍGIDO EN PVC DE 2 MM DE ESPESOR Y SISTEMA DE ENCHAPE TÉRMICO. TEXTURAS A ELEGIR. INCLUYE HERRAJES DE PRIMERA CALIDAD. MESON EN CORIAN, LAVAPLATOS EN ACERO INOXIDABLE CON ESCURRIDOR. INCLUYE GRIFO EN ACERO INOXIDABLE SISTEMA MONOCONTROL. PEDESTAL SOBRE PUNTAS PLASTICAS CON ZOCALO DE 10 CM DE ALTURA. SALPICADERO DE 60 CM DE ALTURA, TEXTURAS Y COLORES A ELEGIR. INCLUYE CONEXIÓN HIDRAULICA Y DRENAJE.</t>
  </si>
  <si>
    <t>BARRA AUXILIAR FLOTADA ANCHO 4,20 MT. X FONDO O,45 MT. EN RESINA ACRILICA O SIMILAR DE 12 MM DE ESPESOR CON REENGRUESE EN BORDES PARA UN TOTAL DE 60 MM, COLOR A ELEGIR. ESTRUCTURA EN COLD ROLLED DEBIDAMENTE ANCLADA AL MURO.</t>
  </si>
  <si>
    <t>Mesa de trabajo en grupo. Dimensión de 1.80 x 0.90X 0.73 alto estructura metálica enteriza ,con cuatro patas en tubo rectangular, de 1” ½ x 3” calibre 18, base para soporte de superficie en tubo cuadrado de 1 ½, terminación con soldadura tipo mig y pintura en polvo electroestático color a elegir, nivelador en polipropileno de alto impacto superficie de trabajo en aglomerado de 30 mm enchapada por ambas caras en laminado de alta presión termo fundida, cantos enchapados con forma borde en PVC de 2 mm rígido, sistema de enchape térmico, conducto para cableado en p.p, para cada puesto , canaleta para conectividad de red y datos caja tipo groum, incluye panel con estructura metálica tipo muro, para incrustar tv, muro en seco, laterales con cristal en vidrio templado de 10 mm para apuntes.</t>
  </si>
  <si>
    <t>Silla fija, estructura metálica, terminaciones en soldadura mig, cromada, tapones antideslizantes. Asiento tapizado con espuma de alta densidad recubierto con paño tipo maya o tipo cuerotex, a elegir. Espaldar en malla o tapizado con espuma de alta densidad recubiertos con material tipo cuerotex. – Sin apoya brazos. Color a elegir,</t>
  </si>
  <si>
    <t>REVISTERO BAJO en MDF enchapado por ambas caras en laminado de alta presión, incluye rodachinas ensambladas con un tenedor de lámina de acero con recubrimiento de pintura negra en polvo y rueda en polivinilo color a elegir, Con doble balinera, con freno para piso en duro. -Incluye todos los herrajes y elementos necesarios para su instalación, colores y texturas a convenir.</t>
  </si>
  <si>
    <t>SOFA DE 3 PUESTOS: -Suministro de sofá con descansabrazos, estructura en madera, tapizado en espuma rosada de alta densidad, en cuero sintético tipo cuerotex o similar según color a elección. Espaldar a media altura, diseño, colores y texturas a elegir.</t>
  </si>
  <si>
    <t>GRADERIA EN MADERA MACIZA CON DOS PASOS PARA SENTARSE, CON BARANDILLA SUPERIOR Y LATERALES SEGÚN DISEÑO A CONVENIR, CON CAPACIDAD PARA 12 PERSONAS</t>
  </si>
  <si>
    <t>Suministro e instalación de modulo de recepción en L, de 2,15 x 2,50, con laterales estructura interna en madera maciza recubierta en mdf estructurada para cableado interno con terminación en laminado de alta presion y columnas en laminado decorativa estructura de enganche interna invisible, barra conter en cristal de 15 mm con dilatadores en acero con sus respectivos dos puestos de trabajo en L con superficies en madera aglomerado de 30 mm de espesor enchapadas en formica ( color y textura a convenir) archivo 2x1 estructura en lamina coll rold calibre 20/ 22, incluye dos cajones auxiliares y cajón para archivo con trampa lateral y chapa de seguridad recubierto en pintura epoxica o electrostática, bases soporte con sistema de nivelación, pantalla divisoria en cristal laminado de 8 mm. adosado a superficies con dilatador.</t>
  </si>
  <si>
    <t>Mesa de trabajo en grupo, para 2 usuarios, con pantalla divisoria. En cristal laminado 3+3. Dimensión de 1,70 x 0,55, estructura metálica enteriza ,con cuatro patas en tubo rectangular, de 1” ½ x 3” calibre 18, base para soporte de superficie en tubo cuadrado de 1 ½ , terminación con soldadura tipo mig y pintura en polvo electroestático color  a elegir, nivelador en polipropileno de alto impacto superficie de trabajo en aglomerado de 30 mm enchapada por ambas caras en laminado de alta presión termo fundida, cantos enchapados con forma borde en PVC de 2 mm rígido, sistema de enchape térmico, conducto para cableado en p.p, para cada puesto , canaleta para conectividad.</t>
  </si>
  <si>
    <t>Suministro e instalación escritorio trapezoidal frente mayor de 130 cm, caras laterales 69 cm, frente menor 60 cm y altura 75 cm. superficie de trabajo en material aglomerado, espesor de 30 mm de espesor enchapada por ambas caras superiores en laminado de alta presión termo fundida de alto tráfico en formica (f8) e inferior en formica (f6) color a elegir, cantos enchapados con borde rígido en PVC de 2 mm de espesor y sistema de enchape térmico. pata tipo marco con tubo rectangular cold rolled calibre 18 mínimo, terminación con soldadura tipo MIG o similar y pintura en polvo electroestático color a elegir. panel divisorio lateral en vidrio templado con vinilo de color asegurado con herraje a la superficie de trabajo. incluye nivelador de piso en polipropileno. bandeja inferior porta cables tipo malla de fácil acceso. incluye punto eléctrico regulado y de datos en la parte inferior. superficie de trabajo suspendida con dilatadores plásticos de 5mm. incluye doble tapa pasacables sobre superficie de trabajo. incluye conexión y extendida del cableado de los puntos eléctricos, de datos y demás salidas requeridas para el mueble (ver plano de detalle).</t>
  </si>
  <si>
    <t>Remate triangular para unión mesas trapezoidales superficie de trabajo en material aglomerado, espesor de 30 mm de espesor enchapada por ambas caras superiores en laminado de alta presión termo fundida de alto tráfico en formica (f8) e inferior en formica (f6) color a elegir, cantos enchapados con borde rígido en PVC de 2 mm de espesor y sistema de enchape térmico.</t>
  </si>
  <si>
    <t>Puestos de trabajo con cajón, corredera full station y manija. 1.20 x 60x70 alto, pantalla en cristal laminado 3+3. Estructura metálica tubo rectangular, de 1” ½ x 3” calibre 18, dos bases independientes en forma rectangular cuatro puntas, terminación con soldadura tipo mig y pintura en polvo electroestático color a elegir, herraje sujetador para la superficie de trabajo flotante, en lamina coll-rolled calibre 14, nivelador en polipropileno de alto impacto, las bases están unidas por canaleta central troquelada para conexiones eléctricas y datos, superficie de trabajo en aglomerado de 30 mm enchapada por ambas caras en laminado de alta presión termo fundida de alto tráfico ,cantos enchapados con forma borde en PVC de 2 mm rígido, sistema de enchape térmico, conducto para cableado en p.p.</t>
  </si>
  <si>
    <t>Suministro e instalación de sección de locker con 6 espacios fabricados en lamina calibre 20/22 con refuerzos en lamina cal 18 seccionados, con entrepaño su respectiva puerta con rejilla de ventilación de apertura con falleba para candado, terminación en pintura epoxica electrostática ( color y textura a convenir)</t>
  </si>
  <si>
    <t>MESA PARA JUNTAS 0,9X1,80 FABRICADA EN MATERIAL AGLOMERADO DE 30 MM DE ESPESOR ENCHAPADO POR AMBAS CARAS; SUPERIOR EN LAMINADO DE ALTA PRESIÓN TERMO FUNDIDA DE ALTO TRAFICO EN FORMICA (F8) E INFERIOR EN FORMICA (F6) COLOR A ELEGIR, CANTOS ENCHAPADOS CON BORDE RÍGIDO EN PVC DE 2 MM DE ESPESOR Y SISTEMA DE ENCHAPE TÉRMICO, TEXTURAS A ELEGIR. CON CAJA GROMET MANUAL SUPERIOR PARA CONEXIONES ELÉCTRICAS, ENTRADA HDMI, DE RED DE VOZ Y DATOS. BANDEJA INFERIOR PORTA CABLES PARA CONECTIVIDAD. INCLUYE VERTEBRA PARA CONEXIÓN DE CABLES A PISO. BASE EN ESTRUCTURA RECTANGULAR MÍNIMO 10CM DE ANCHO EN ACERO COLD ROLLED CALIBRE 18 MINIMO, TERMINACIÓN CON SOLDADURA TIPO MIG Y PINTURA EN POLVO ELECTROESTÁTICO COLOR A ELEGIR. NIVELADOR EN POLIPROPILENO DE ALTO IMPACTO 5 MM ESPESOR. INCLUYE CONEXIÓN Y EXTENDIDA DEL CABLEADO DE LOS PUNTOS ELÉCTRICOS, DE DATOS Y DEMÁS SALIDAS REQUERIDAS PARA EL MUEBLE</t>
  </si>
  <si>
    <t>BARRA AUXILIAR FLOTADA ANCHO 1,45 MT. X FONDO O,35 MT. EN RESINA ACRILICA O SIMILAR DE 12 MM DE ESPESOR CON REENGRUESE EN BORDES PARA UN TOTAL DE 60 MM, COLOR A ELEGIR. ESTRUCTURA EN COLD ROLLED DEBIDAMENTE ANCLADA AL MURO.</t>
  </si>
  <si>
    <t>SUMINISTRO E INSTALACIÓN DE MUEBLE BAJO PARA COCINETA, DE 1,50 MT. X O,60. X 0,90 MT. DE ALTO, CON PUERTAS Y ENTREPAÑOS INTERNOS. FABRICADO EN AGLOMERADO RH (RESISTENTE A LA HUMEDAD) DE 18 MM ENCHAPADO POR AMBAS CARAS, CANTOS ENCHAPADOS CON BORDE RÍGIDO EN PVC DE 2 MM DE ESPESOR Y SISTEMA DE ENCHAPE TÉRMICO. TEXTURAS A ELEGIR. INCLUYE HERRAJES DE PRIMERA CALIDAD. MESON EN CORIAN, LAVAPLATOS EN ACERO INOXIDABLE CON ESCURRIDOR. INCLUYE GRIFO EN ACERO INOXIDABLE SISTEMA MONOCONTROL. PEDESTAL SOBRE PUNTAS PLASTICAS CON ZOCALO DE 10 CM DE ALTURA. SALPICADERO DE 60 CM DE ALTURA, TEXTURAS Y COLORES A ELEGIR. INCLUYE CONEXIÓN HIDRAULICA Y DRENAJE.</t>
  </si>
  <si>
    <t>PUFF INDIVIDUAL estructura en madera, tapizado en espuma rosada de alta densidad, en cuero sintético tipo cuero tex o similar según color a elección.</t>
  </si>
  <si>
    <t>SOFA CIRCULAR DIAMETRO 1,50 MT. CON ESPALDAR EN EL CENTRO SOFA DE 4 PUESTOS: Estructura en madera, tapizado en espuma rosada de alta densidad, en cuero sintético tipo cuerotex o similar según color a elección.</t>
  </si>
  <si>
    <t>SUMINISTRO E INSTALACION SILLA PARA EXTERIORES EN POLIPROPILENO CON PROTECCION UV, PATAS EN ALUMINIO O PLASTICAS.</t>
  </si>
  <si>
    <t>SOFA 2 PUESTOS. estructura en madera, tapizado en espuma rosada de alta densidad, en cuero sintético tipo cuero tex o similar según color a elección. Con descansabrazos, estructura en PATIN flotante de acero rugoso 10 cm de altura colores diseño y acabados a convenir, incluye todos sus accesorios y elementos. SOFA 2 PUESTOS CON BRAZOS</t>
  </si>
  <si>
    <t>SUMINISTRO E INSTALACION MESA DE JUNTAS PARA 6 PERSONAS DE 180 CM ANCHO X 90 FONDO X 73 CM DE ALTO), FABRICADO EN MATERIAL AGLOMERADO DE 30 MM DE ESPESOR ENCHAPADO POR AMBAS CARAS; SUPERIOR EN LAMINADO DE ALTA PRESIÓN TERMO FUNDIDA DE ALTO TRAFICO EN FORMICA (F8) E INFERIOR EN FORMICA (F6) COLOR A ELEGIR, CANTOS ENCHAPADOS CON BORDE RÍGIDO EN PVC DE 2 MM DE ESPESOR Y SISTEMA DE ENCHAPE TÉRMICO, TEXTURAS A ELEGIR. CON CAJA GROMET MANUAL SUPERIOR PARA CONEXIONES ELÉCTRICAS, ENTRADA HDMI, DE RED DE VOZ Y DATOS. BANDEJA INFERIOR PORTA CABLES PARA CONECTIVIDAD. INCLUYE VERTEBRA PARA CONEXIÓN DE CABLES A PISO. BASE EN ESTRUCTURA RECTANGULAR MÍNIMO 10CM DE ANCHO EN ACERO COLD ROLLED CALIBRE 18 MINIMO, TERMINACIÓN CON SOLDADURA TIPO MIG Y PINTURA EN POLVO ELECTROESTÁTICO COLOR A ELEGIR. NIVELADOR EN POLIPROPILENO DE ALTO IMPACTO 5 MM ESPESOR. INCLUYE CONEXIÓN Y EXTENDIDA DEL CABLEADO DE LOS PUNTOS ELÉCTRICOS, DE DATOS Y DEMÁS SALIDAS REQUERIDAS.</t>
  </si>
  <si>
    <t>Suministro de silla Tipo ejecutiva con espaldar alto en malla de nylon tensada y estructura en aluminio o de soporte, ajustable de contacto permanente. - Asiento resistente y graduable en altura y profundidad, regulación de profundidad mediante slider (4 cm). tapizado con espuma de alta densidad recubierto con paño tipo maya o tipo cuerotex. espesor de asiento 6 cm aproximadamente neumático con nivelación a gas color a elegir. -Con control lumbar ajustable o gradual con mecanismo syncro con ajuste en tensión y regulable en reclinación -Base nylon diámetro 64 cm con rodachinas con ejes en acero y goma de 60 mm, para piso duro con rotación de 360°. -Brazos inyectados en polipropileno graduables en altura y 3 posición con cinco bloqueos. -Incluye perchero en espaldar y todos los bloqueos y accesorios necesarios para cumplir con las normas ergonómicas y NTP 242 para seguridad en el trabajo.</t>
  </si>
  <si>
    <t>MUEBLE AUXILIAR ESCRITORIO 0,8X0,60 mueble rodante elaborado en madera aglomerado de 18mm de espesor, enchapado en formica (f8) para superficies exteriores y (f6) superficies inferiores e interiores con sistema térmico, cantos enchapados con borde rígido en PVC de 2 mm de espesor y sistema de enchape térmico. Dos puertas abatibles de cierre lento, sin manija tipo parche y 2 entrepaños graduables internos, -Rodachinas industrial para piso duro, incluye todos los herrajes y elementos necesarios para su instalación, Colores y texuras a convenir.</t>
  </si>
  <si>
    <t>PUESTO EJECUTIVO: - -puesto, (140 cm ancho x 60 cm de fondo y 75 cm de alto), superficie de trabajo en material aglomerado de (30 mm) de espesor flotada y enchapada por ambas caras, superior en laminado de alta presión termo fundida de alto tráfico en formica (f8) e inferior en formica (f6) cantos enchapados con borde rígido en PVC de 2 mm de espesor y sistema de enchape térmico Colores y texturas a elegir. - Bandeja inferior porta cables con separador interno para conectividad. estructura rectangular mínimo (10cm) de ancho terminación con soldadura tipo mig y pintura en polvo electroestático. Grommet manual superior con tapa abatible para conexión de equipos (corriente regulada, voz y datos, HDMI, VGA) color y cantidad de compuestos a elegir, incluye conexión al punto eléctrico y red, -Base rectangular sujetador para la superficie de trabajo, en lamina coll-rolled calibre 18 en perfil cuadrado con soldadura tipo mig y pintura en polvo electroestático . -Nivelador en polipropileno de alto impacto 5 mm espesor, -Faldón frontal interno flotado posible lamina de aglomerado de 18mm con laminado de alta presión (formica) por ambas caras. cantos enchapados con borde rígido en PVC de 2 mm de espesor y sistema de enchape térmico. -1 CAJONERA rodante en lamina coll- rolled calibre 22, medidas de (65 cm de alto x 80 cm de frente x 46 cm de fondo), elaborada con frentes tipo de parche, enchapados en laminado alta presión termo fundida formica (f8) para las caras externas, sin manijas compuesta de al menos 3 cajones deslizables, con correderas full extensión, llave de seguridad metálica, incluye 1 gabinete con puertas de bisagra de cierre lento con 1 entrepaño graduable, -Rodachinas en nylon para piso duro, Incluye todos los herrajes y elementos necesarios para su instalación. Colores y texturas a convenir.</t>
  </si>
  <si>
    <t>SILLA INTERLOCUTORA GERENCIA: - Suministro de silla Fija con voladizo, estructura metálica, terminaciones en soldadura mig, cromada. tapones antideslizantes. -Asiento tapizado con espuma de alta densidad recubierto con paño tipo maya o tipo cuerotex. - Espaldar en malla de alta densidad. -Brazos cromados con protector tapizado</t>
  </si>
  <si>
    <t>Archivo rodante, medidas. 3,5 frente con 6 espacios,   cada uno distribuidos así , 2 módulos rodantes con 4 cuerpos de estantería c/u 2 módulos fijos laterales con dos cuerpos de estantería c/u 1 puerta frontal con chapa de seguridad.1 tapa lateral para costado a la vista. Sistema rodante de polea.</t>
  </si>
  <si>
    <t>Suministro e instalación de divisiones de oficina en vidrio templado de 8 m.m. con herrajes en acero, incluye todos los elementos para su instalación, incluye manijas, chapas, puertas según diseños arquitectónicos.</t>
  </si>
  <si>
    <t>SUMINISTRO E INSTALACIÓN MUEBLE INFERIOR COCINETA; ANCHO 150 CM X FONDO 60 CM. CON ENTREPAÑOS AJUSTABLES, CAJONES Y PUERTAS ABATIBLES CON SISTEMA CIERRE LENTO SIN MANIJAS "TIPO U". FABRICADO EN AGLOMERADO RH (RESISTENTE A LA HUMEDAD) DE 18 MM ENCHAPADO POR AMBAS CARAS, CANTOS ENCHAPADOS CON BORDE RÍGIDO EN PVC DE 2 MM DE ESPESOR Y SISTEMA DE ENCHAPE TÉRMICO. TEXTURAS A ELEGIR. INCLUYE HERRAJES DE PRIMERA CALIDAD. MESON CORIAN, LAVAPLATOS EN ACERO INOXIDABLE CON ESCURRIDOR. INCLUYE GRIFO EN ACERO INOXIDABLE SISTEMA MONOCONTROL. PEDESTAL SOBRE PUNTAS PLASTICAS CON ZOCALO DE 10 CM DE ALTURA. SALPICADERO DE 60 CM DE ALTURA, TEXTURAS Y COLORES A ELEGIR. INCLUYE CONEXIÓN HIDRAULICA Y DRENAJE.</t>
  </si>
  <si>
    <t>59; 64</t>
  </si>
  <si>
    <t>16; 22</t>
  </si>
  <si>
    <t>11; 27; 40</t>
  </si>
  <si>
    <t>12; 41; 88; 90; 93; 96; 117; 121; 124; 127; 130; 133; 136; 139; 142; 170; 172; 175; 178; 203; 205</t>
  </si>
  <si>
    <t>17; 25; 44</t>
  </si>
  <si>
    <t>165; 194</t>
  </si>
  <si>
    <t>14; 24; 43</t>
  </si>
  <si>
    <t>30; 147</t>
  </si>
  <si>
    <t>99; 182; 186</t>
  </si>
  <si>
    <t>66; 74</t>
  </si>
  <si>
    <t>98; 111; 180</t>
  </si>
  <si>
    <t xml:space="preserve">2; 6 </t>
  </si>
  <si>
    <t>87; 92; 95; 116; 120; 123; 126; 129; 132; 135; 138; 141; 153; 155; 169; 174; 177; 202</t>
  </si>
  <si>
    <t>48; 53; 57; 63; 162</t>
  </si>
  <si>
    <t>85; 118; 167; 200</t>
  </si>
  <si>
    <t>13; 23; 42</t>
  </si>
  <si>
    <t>187; 193</t>
  </si>
  <si>
    <t>28; 31; 36; 46; 51; 56; 60</t>
  </si>
  <si>
    <t xml:space="preserve">54; 114 </t>
  </si>
  <si>
    <t>18; 70; 100</t>
  </si>
  <si>
    <t>19; 21; 39; 86; 89; 91; 94; 119; 122; 125; 128; 131; 134; 137; 140; 168; 171; 173; 176; 201; 204</t>
  </si>
  <si>
    <t>144; 156</t>
  </si>
  <si>
    <t>5; 50; 55; 191</t>
  </si>
  <si>
    <t>79; 102; 112</t>
  </si>
  <si>
    <t>145; 185</t>
  </si>
  <si>
    <t>81; 101</t>
  </si>
  <si>
    <t>148; 150</t>
  </si>
  <si>
    <t>65; 73</t>
  </si>
  <si>
    <t>189; 190; 195</t>
  </si>
  <si>
    <t>104; 106</t>
  </si>
  <si>
    <t>97; 115; 179;206</t>
  </si>
  <si>
    <t>4; 10; 29; 34; 38; 47; 52; 58; 62; 72; 84; 113; 152; 157; 164; 207</t>
  </si>
  <si>
    <t>15; 26; 45</t>
  </si>
  <si>
    <t>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</si>
</sst>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5"/>
      <color theme="1"/>
      <name val="Arial"/>
      <family val="2"/>
    </font>
    <font>
      <sz val="10.5"/>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6" applyNumberFormat="0" applyFill="0" applyAlignment="0" applyProtection="0"/>
    <xf numFmtId="0" fontId="14" fillId="0" borderId="17" applyNumberFormat="0" applyFill="0" applyAlignment="0" applyProtection="0"/>
    <xf numFmtId="0" fontId="15" fillId="0" borderId="18"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9" applyNumberFormat="0" applyAlignment="0" applyProtection="0"/>
    <xf numFmtId="0" fontId="20" fillId="8" borderId="20" applyNumberFormat="0" applyAlignment="0" applyProtection="0"/>
    <xf numFmtId="0" fontId="21" fillId="8" borderId="19" applyNumberFormat="0" applyAlignment="0" applyProtection="0"/>
    <xf numFmtId="0" fontId="22" fillId="0" borderId="21" applyNumberFormat="0" applyFill="0" applyAlignment="0" applyProtection="0"/>
    <xf numFmtId="0" fontId="23" fillId="9" borderId="22" applyNumberFormat="0" applyAlignment="0" applyProtection="0"/>
    <xf numFmtId="0" fontId="24" fillId="0" borderId="0" applyNumberFormat="0" applyFill="0" applyBorder="0" applyAlignment="0" applyProtection="0"/>
    <xf numFmtId="0" fontId="5" fillId="10" borderId="23" applyNumberFormat="0" applyFon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0" fontId="1" fillId="2" borderId="0" xfId="0" applyFont="1" applyFill="1" applyAlignment="1">
      <alignment horizontal="center"/>
    </xf>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1" fillId="2" borderId="0" xfId="0" applyFont="1" applyFill="1" applyAlignment="1">
      <alignment wrapText="1"/>
    </xf>
    <xf numFmtId="0" fontId="3" fillId="2" borderId="0" xfId="0" applyFont="1" applyFill="1" applyAlignment="1">
      <alignment horizontal="left" wrapText="1"/>
    </xf>
    <xf numFmtId="0" fontId="1" fillId="2" borderId="0" xfId="0" applyFont="1" applyFill="1" applyAlignment="1" applyProtection="1">
      <alignment wrapText="1"/>
      <protection locked="0"/>
    </xf>
    <xf numFmtId="0" fontId="9" fillId="2" borderId="14" xfId="0" applyFont="1" applyFill="1" applyBorder="1" applyAlignment="1" applyProtection="1">
      <alignment horizontal="center" wrapText="1"/>
      <protection locked="0"/>
    </xf>
    <xf numFmtId="0" fontId="1" fillId="2" borderId="0" xfId="0" applyFont="1" applyFill="1" applyAlignment="1">
      <alignment vertical="center"/>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43" fontId="29" fillId="35" borderId="1" xfId="3" applyFont="1" applyFill="1" applyBorder="1" applyAlignment="1" applyProtection="1">
      <alignment horizontal="center" vertical="center" wrapText="1"/>
      <protection locked="0"/>
    </xf>
    <xf numFmtId="9" fontId="28" fillId="35" borderId="1" xfId="1" applyFont="1" applyFill="1" applyBorder="1" applyAlignment="1" applyProtection="1">
      <alignment horizontal="center" vertical="center" wrapText="1"/>
      <protection locked="0"/>
    </xf>
    <xf numFmtId="43" fontId="28" fillId="0" borderId="1" xfId="3" applyFont="1" applyFill="1" applyBorder="1" applyAlignment="1" applyProtection="1">
      <alignment horizontal="center" vertical="center" wrapText="1"/>
    </xf>
    <xf numFmtId="43" fontId="28" fillId="0" borderId="1" xfId="3" applyFont="1" applyFill="1" applyBorder="1" applyAlignment="1" applyProtection="1">
      <alignment vertical="center" wrapText="1"/>
    </xf>
    <xf numFmtId="0" fontId="28" fillId="2" borderId="0" xfId="0" applyFont="1" applyFill="1" applyAlignment="1">
      <alignment vertical="center" wrapText="1"/>
    </xf>
    <xf numFmtId="0" fontId="1" fillId="2" borderId="0" xfId="0" applyFont="1" applyFill="1" applyAlignment="1" applyProtection="1">
      <alignment horizontal="center"/>
      <protection locked="0"/>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6" fillId="2" borderId="14"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0" xfId="0" applyFont="1" applyFill="1" applyAlignment="1">
      <alignment horizontal="center" vertical="center"/>
    </xf>
    <xf numFmtId="0" fontId="6" fillId="2" borderId="29"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0"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0"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s>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9"/>
  <sheetViews>
    <sheetView tabSelected="1" view="pageBreakPreview" topLeftCell="A98" zoomScale="50" zoomScaleNormal="70" zoomScaleSheetLayoutView="50" zoomScalePageLayoutView="55" workbookViewId="0">
      <selection activeCell="L115" sqref="L115"/>
    </sheetView>
  </sheetViews>
  <sheetFormatPr baseColWidth="10" defaultColWidth="11.44140625" defaultRowHeight="13.8" x14ac:dyDescent="0.25"/>
  <cols>
    <col min="1" max="1" width="13.109375" style="5" customWidth="1"/>
    <col min="2" max="2" width="72.5546875" style="23" customWidth="1"/>
    <col min="3" max="3" width="14.77734375" style="5" bestFit="1" customWidth="1"/>
    <col min="4" max="4" width="15.5546875" style="5" bestFit="1" customWidth="1"/>
    <col min="5" max="5" width="21.6640625" style="5" bestFit="1" customWidth="1"/>
    <col min="6" max="6" width="11.109375" style="5" customWidth="1"/>
    <col min="7" max="7" width="17.33203125" style="5" customWidth="1"/>
    <col min="8" max="8" width="15.6640625" style="5" customWidth="1"/>
    <col min="9" max="9" width="16" style="5" customWidth="1"/>
    <col min="10" max="11" width="21.44140625" style="5" customWidth="1"/>
    <col min="12" max="12" width="21.109375" style="5" customWidth="1"/>
    <col min="13" max="13" width="20" style="5" customWidth="1"/>
    <col min="14" max="14" width="30" style="5" customWidth="1"/>
    <col min="15" max="16384" width="11.44140625" style="5"/>
  </cols>
  <sheetData>
    <row r="1" spans="1:14" x14ac:dyDescent="0.25">
      <c r="E1" s="6"/>
    </row>
    <row r="2" spans="1:14" ht="15.75" customHeight="1" x14ac:dyDescent="0.25">
      <c r="A2" s="58"/>
      <c r="B2" s="59" t="s">
        <v>0</v>
      </c>
      <c r="C2" s="59"/>
      <c r="D2" s="59"/>
      <c r="E2" s="59"/>
      <c r="F2" s="59"/>
      <c r="G2" s="59"/>
      <c r="H2" s="59"/>
      <c r="I2" s="59"/>
      <c r="J2" s="59"/>
      <c r="K2" s="59"/>
      <c r="L2" s="59"/>
      <c r="M2" s="51" t="s">
        <v>34</v>
      </c>
      <c r="N2" s="52"/>
    </row>
    <row r="3" spans="1:14" ht="15.75" customHeight="1" x14ac:dyDescent="0.25">
      <c r="A3" s="58"/>
      <c r="B3" s="59" t="s">
        <v>1</v>
      </c>
      <c r="C3" s="59"/>
      <c r="D3" s="59"/>
      <c r="E3" s="59"/>
      <c r="F3" s="59"/>
      <c r="G3" s="59"/>
      <c r="H3" s="59"/>
      <c r="I3" s="59"/>
      <c r="J3" s="59"/>
      <c r="K3" s="59"/>
      <c r="L3" s="59"/>
      <c r="M3" s="53"/>
      <c r="N3" s="54"/>
    </row>
    <row r="4" spans="1:14" ht="16.5" customHeight="1" x14ac:dyDescent="0.25">
      <c r="A4" s="58"/>
      <c r="B4" s="59" t="s">
        <v>38</v>
      </c>
      <c r="C4" s="59"/>
      <c r="D4" s="59"/>
      <c r="E4" s="59"/>
      <c r="F4" s="59"/>
      <c r="G4" s="59"/>
      <c r="H4" s="59"/>
      <c r="I4" s="59"/>
      <c r="J4" s="59"/>
      <c r="K4" s="59"/>
      <c r="L4" s="59"/>
      <c r="M4" s="53"/>
      <c r="N4" s="54"/>
    </row>
    <row r="5" spans="1:14" ht="15" customHeight="1" x14ac:dyDescent="0.25">
      <c r="A5" s="58"/>
      <c r="B5" s="59"/>
      <c r="C5" s="59"/>
      <c r="D5" s="59"/>
      <c r="E5" s="59"/>
      <c r="F5" s="59"/>
      <c r="G5" s="59"/>
      <c r="H5" s="59"/>
      <c r="I5" s="59"/>
      <c r="J5" s="59"/>
      <c r="K5" s="59"/>
      <c r="L5" s="59"/>
      <c r="M5" s="55"/>
      <c r="N5" s="56"/>
    </row>
    <row r="7" spans="1:14" x14ac:dyDescent="0.25">
      <c r="A7" s="7" t="s">
        <v>35</v>
      </c>
    </row>
    <row r="8" spans="1:14" x14ac:dyDescent="0.25">
      <c r="A8" s="7"/>
    </row>
    <row r="9" spans="1:14" x14ac:dyDescent="0.25">
      <c r="A9" s="8" t="s">
        <v>27</v>
      </c>
    </row>
    <row r="10" spans="1:14" ht="50.4" customHeight="1" x14ac:dyDescent="0.25">
      <c r="A10" s="57" t="s">
        <v>26</v>
      </c>
      <c r="B10" s="57"/>
      <c r="D10" s="10" t="s">
        <v>20</v>
      </c>
      <c r="E10" s="60"/>
      <c r="F10" s="60"/>
      <c r="G10" s="60"/>
      <c r="J10" s="11" t="s">
        <v>16</v>
      </c>
      <c r="K10" s="61"/>
      <c r="L10" s="62"/>
      <c r="M10" s="63"/>
    </row>
    <row r="11" spans="1:14" ht="14.4" thickBot="1" x14ac:dyDescent="0.3">
      <c r="A11" s="9"/>
      <c r="B11" s="24"/>
      <c r="D11" s="12"/>
      <c r="E11" s="12"/>
      <c r="F11" s="12"/>
      <c r="J11" s="13"/>
      <c r="K11" s="14"/>
      <c r="L11" s="14"/>
      <c r="M11" s="14"/>
    </row>
    <row r="12" spans="1:14" ht="30.75" customHeight="1" thickBot="1" x14ac:dyDescent="0.3">
      <c r="A12" s="69" t="s">
        <v>24</v>
      </c>
      <c r="B12" s="70"/>
      <c r="C12" s="66" t="s">
        <v>17</v>
      </c>
      <c r="D12" s="67"/>
      <c r="E12" s="67"/>
      <c r="F12" s="68"/>
      <c r="G12" s="2"/>
      <c r="H12" s="4"/>
      <c r="I12" s="4"/>
      <c r="J12" s="13"/>
    </row>
    <row r="13" spans="1:14" ht="14.4" thickBot="1" x14ac:dyDescent="0.3">
      <c r="A13" s="71"/>
      <c r="B13" s="72"/>
      <c r="C13" s="14"/>
      <c r="D13" s="12"/>
      <c r="E13" s="12"/>
      <c r="F13" s="12"/>
      <c r="J13" s="13"/>
    </row>
    <row r="14" spans="1:14" ht="30" customHeight="1" thickBot="1" x14ac:dyDescent="0.3">
      <c r="A14" s="71"/>
      <c r="B14" s="72"/>
      <c r="C14" s="66" t="s">
        <v>18</v>
      </c>
      <c r="D14" s="67"/>
      <c r="E14" s="67"/>
      <c r="F14" s="68"/>
      <c r="G14" s="2"/>
      <c r="H14" s="4"/>
      <c r="I14" s="4"/>
      <c r="J14" s="13"/>
    </row>
    <row r="15" spans="1:14" ht="18.75" customHeight="1" thickBot="1" x14ac:dyDescent="0.3">
      <c r="A15" s="71"/>
      <c r="B15" s="72"/>
      <c r="D15" s="12"/>
      <c r="E15" s="12"/>
      <c r="F15" s="12"/>
      <c r="J15" s="13"/>
    </row>
    <row r="16" spans="1:14" ht="24" customHeight="1" thickBot="1" x14ac:dyDescent="0.3">
      <c r="A16" s="73"/>
      <c r="B16" s="74"/>
      <c r="C16" s="66" t="s">
        <v>21</v>
      </c>
      <c r="D16" s="67"/>
      <c r="E16" s="67"/>
      <c r="F16" s="68"/>
      <c r="G16" s="2"/>
      <c r="H16" s="4"/>
      <c r="I16" s="4"/>
      <c r="J16" s="13"/>
      <c r="K16" s="14"/>
      <c r="L16" s="14"/>
      <c r="M16" s="14"/>
    </row>
    <row r="17" spans="1:14" x14ac:dyDescent="0.25">
      <c r="A17" s="9"/>
      <c r="B17" s="24"/>
      <c r="D17" s="12"/>
      <c r="E17" s="12"/>
      <c r="F17" s="12"/>
      <c r="J17" s="13"/>
      <c r="K17" s="14"/>
      <c r="L17" s="14"/>
      <c r="M17" s="14"/>
    </row>
    <row r="19" spans="1:14" s="27" customFormat="1" ht="111.75" customHeight="1" x14ac:dyDescent="0.3">
      <c r="A19" s="16" t="s">
        <v>25</v>
      </c>
      <c r="B19" s="16" t="s">
        <v>2</v>
      </c>
      <c r="C19" s="16" t="s">
        <v>3</v>
      </c>
      <c r="D19" s="16" t="s">
        <v>22</v>
      </c>
      <c r="E19" s="17" t="s">
        <v>4</v>
      </c>
      <c r="F19" s="17" t="s">
        <v>23</v>
      </c>
      <c r="G19" s="17" t="s">
        <v>5</v>
      </c>
      <c r="H19" s="17" t="s">
        <v>29</v>
      </c>
      <c r="I19" s="17" t="s">
        <v>32</v>
      </c>
      <c r="J19" s="17" t="s">
        <v>6</v>
      </c>
      <c r="K19" s="17" t="s">
        <v>7</v>
      </c>
      <c r="L19" s="17" t="s">
        <v>8</v>
      </c>
      <c r="M19" s="17" t="s">
        <v>28</v>
      </c>
      <c r="N19" s="17" t="s">
        <v>9</v>
      </c>
    </row>
    <row r="20" spans="1:14" s="34" customFormat="1" ht="63" customHeight="1" x14ac:dyDescent="0.3">
      <c r="A20" s="28" t="s">
        <v>120</v>
      </c>
      <c r="B20" s="29" t="s">
        <v>66</v>
      </c>
      <c r="C20" s="28">
        <v>5</v>
      </c>
      <c r="D20" s="28" t="s">
        <v>36</v>
      </c>
      <c r="E20" s="30"/>
      <c r="F20" s="31">
        <v>0</v>
      </c>
      <c r="G20" s="32">
        <f t="shared" ref="G20:G34" si="0">+ROUND(E20*F20,0)</f>
        <v>0</v>
      </c>
      <c r="H20" s="31">
        <v>0</v>
      </c>
      <c r="I20" s="32">
        <f t="shared" ref="I20" si="1">ROUND(E20*H20,0)</f>
        <v>0</v>
      </c>
      <c r="J20" s="32">
        <f t="shared" ref="J20" si="2">ROUND(E20+G20+I20,0)</f>
        <v>0</v>
      </c>
      <c r="K20" s="32">
        <f t="shared" ref="K20" si="3">ROUND(E20*C20,0)</f>
        <v>0</v>
      </c>
      <c r="L20" s="32">
        <f t="shared" ref="L20" si="4">ROUND(K20*F20,0)</f>
        <v>0</v>
      </c>
      <c r="M20" s="32">
        <f t="shared" ref="M20" si="5">ROUND(K20*H20,0)</f>
        <v>0</v>
      </c>
      <c r="N20" s="33">
        <f t="shared" ref="N20" si="6">ROUND(K20+M20+L20,0)</f>
        <v>0</v>
      </c>
    </row>
    <row r="21" spans="1:14" s="34" customFormat="1" ht="61.8" customHeight="1" x14ac:dyDescent="0.3">
      <c r="A21" s="28">
        <v>197</v>
      </c>
      <c r="B21" s="29" t="s">
        <v>117</v>
      </c>
      <c r="C21" s="28">
        <v>1</v>
      </c>
      <c r="D21" s="28" t="s">
        <v>36</v>
      </c>
      <c r="E21" s="30"/>
      <c r="F21" s="31">
        <v>0</v>
      </c>
      <c r="G21" s="32">
        <f t="shared" si="0"/>
        <v>0</v>
      </c>
      <c r="H21" s="31">
        <v>0</v>
      </c>
      <c r="I21" s="32">
        <f t="shared" ref="I21:I84" si="7">ROUND(E21*H21,0)</f>
        <v>0</v>
      </c>
      <c r="J21" s="32">
        <f t="shared" ref="J21:J84" si="8">ROUND(E21+G21+I21,0)</f>
        <v>0</v>
      </c>
      <c r="K21" s="32">
        <f t="shared" ref="K21:K84" si="9">ROUND(E21*C21,0)</f>
        <v>0</v>
      </c>
      <c r="L21" s="32">
        <f t="shared" ref="L21:L84" si="10">ROUND(K21*F21,0)</f>
        <v>0</v>
      </c>
      <c r="M21" s="32">
        <f t="shared" ref="M21:M84" si="11">ROUND(K21*H21,0)</f>
        <v>0</v>
      </c>
      <c r="N21" s="33">
        <f t="shared" ref="N21:N84" si="12">ROUND(K21+M21+L21,0)</f>
        <v>0</v>
      </c>
    </row>
    <row r="22" spans="1:14" s="34" customFormat="1" ht="75.599999999999994" customHeight="1" x14ac:dyDescent="0.3">
      <c r="A22" s="28">
        <v>37</v>
      </c>
      <c r="B22" s="29" t="s">
        <v>62</v>
      </c>
      <c r="C22" s="28">
        <v>1</v>
      </c>
      <c r="D22" s="28" t="s">
        <v>36</v>
      </c>
      <c r="E22" s="30"/>
      <c r="F22" s="31">
        <v>0</v>
      </c>
      <c r="G22" s="32">
        <f t="shared" si="0"/>
        <v>0</v>
      </c>
      <c r="H22" s="31">
        <v>0</v>
      </c>
      <c r="I22" s="32">
        <f t="shared" si="7"/>
        <v>0</v>
      </c>
      <c r="J22" s="32">
        <f t="shared" si="8"/>
        <v>0</v>
      </c>
      <c r="K22" s="32">
        <f t="shared" si="9"/>
        <v>0</v>
      </c>
      <c r="L22" s="32">
        <f t="shared" si="10"/>
        <v>0</v>
      </c>
      <c r="M22" s="32">
        <f t="shared" si="11"/>
        <v>0</v>
      </c>
      <c r="N22" s="33">
        <f t="shared" si="12"/>
        <v>0</v>
      </c>
    </row>
    <row r="23" spans="1:14" s="34" customFormat="1" ht="73.8" customHeight="1" x14ac:dyDescent="0.3">
      <c r="A23" s="28">
        <v>80</v>
      </c>
      <c r="B23" s="29" t="s">
        <v>79</v>
      </c>
      <c r="C23" s="28">
        <v>1</v>
      </c>
      <c r="D23" s="28" t="s">
        <v>36</v>
      </c>
      <c r="E23" s="30"/>
      <c r="F23" s="31">
        <v>0</v>
      </c>
      <c r="G23" s="32">
        <f t="shared" si="0"/>
        <v>0</v>
      </c>
      <c r="H23" s="31">
        <v>0</v>
      </c>
      <c r="I23" s="32">
        <f t="shared" si="7"/>
        <v>0</v>
      </c>
      <c r="J23" s="32">
        <f t="shared" si="8"/>
        <v>0</v>
      </c>
      <c r="K23" s="32">
        <f t="shared" si="9"/>
        <v>0</v>
      </c>
      <c r="L23" s="32">
        <f t="shared" si="10"/>
        <v>0</v>
      </c>
      <c r="M23" s="32">
        <f t="shared" si="11"/>
        <v>0</v>
      </c>
      <c r="N23" s="33">
        <f t="shared" si="12"/>
        <v>0</v>
      </c>
    </row>
    <row r="24" spans="1:14" s="34" customFormat="1" ht="36" customHeight="1" x14ac:dyDescent="0.3">
      <c r="A24" s="28" t="s">
        <v>121</v>
      </c>
      <c r="B24" s="29" t="s">
        <v>52</v>
      </c>
      <c r="C24" s="28">
        <v>2</v>
      </c>
      <c r="D24" s="28" t="s">
        <v>36</v>
      </c>
      <c r="E24" s="30"/>
      <c r="F24" s="31">
        <v>0</v>
      </c>
      <c r="G24" s="32">
        <f t="shared" si="0"/>
        <v>0</v>
      </c>
      <c r="H24" s="31">
        <v>0</v>
      </c>
      <c r="I24" s="32">
        <f t="shared" si="7"/>
        <v>0</v>
      </c>
      <c r="J24" s="32">
        <f t="shared" si="8"/>
        <v>0</v>
      </c>
      <c r="K24" s="32">
        <f t="shared" si="9"/>
        <v>0</v>
      </c>
      <c r="L24" s="32">
        <f t="shared" si="10"/>
        <v>0</v>
      </c>
      <c r="M24" s="32">
        <f t="shared" si="11"/>
        <v>0</v>
      </c>
      <c r="N24" s="33">
        <f t="shared" si="12"/>
        <v>0</v>
      </c>
    </row>
    <row r="25" spans="1:14" s="34" customFormat="1" ht="51" customHeight="1" x14ac:dyDescent="0.3">
      <c r="A25" s="28" t="s">
        <v>122</v>
      </c>
      <c r="B25" s="29" t="s">
        <v>47</v>
      </c>
      <c r="C25" s="28">
        <v>3</v>
      </c>
      <c r="D25" s="28" t="s">
        <v>36</v>
      </c>
      <c r="E25" s="30"/>
      <c r="F25" s="31">
        <v>0</v>
      </c>
      <c r="G25" s="32">
        <f t="shared" si="0"/>
        <v>0</v>
      </c>
      <c r="H25" s="31">
        <v>0</v>
      </c>
      <c r="I25" s="32">
        <f t="shared" si="7"/>
        <v>0</v>
      </c>
      <c r="J25" s="32">
        <f t="shared" si="8"/>
        <v>0</v>
      </c>
      <c r="K25" s="32">
        <f t="shared" si="9"/>
        <v>0</v>
      </c>
      <c r="L25" s="32">
        <f t="shared" si="10"/>
        <v>0</v>
      </c>
      <c r="M25" s="32">
        <f t="shared" si="11"/>
        <v>0</v>
      </c>
      <c r="N25" s="33">
        <f t="shared" si="12"/>
        <v>0</v>
      </c>
    </row>
    <row r="26" spans="1:14" s="34" customFormat="1" ht="138" x14ac:dyDescent="0.3">
      <c r="A26" s="28" t="s">
        <v>123</v>
      </c>
      <c r="B26" s="29" t="s">
        <v>48</v>
      </c>
      <c r="C26" s="28">
        <v>322</v>
      </c>
      <c r="D26" s="28" t="s">
        <v>36</v>
      </c>
      <c r="E26" s="30"/>
      <c r="F26" s="31">
        <v>0</v>
      </c>
      <c r="G26" s="32">
        <f t="shared" si="0"/>
        <v>0</v>
      </c>
      <c r="H26" s="31">
        <v>0</v>
      </c>
      <c r="I26" s="32">
        <f t="shared" si="7"/>
        <v>0</v>
      </c>
      <c r="J26" s="32">
        <f t="shared" si="8"/>
        <v>0</v>
      </c>
      <c r="K26" s="32">
        <f t="shared" si="9"/>
        <v>0</v>
      </c>
      <c r="L26" s="32">
        <f t="shared" si="10"/>
        <v>0</v>
      </c>
      <c r="M26" s="32">
        <f t="shared" si="11"/>
        <v>0</v>
      </c>
      <c r="N26" s="33">
        <f t="shared" si="12"/>
        <v>0</v>
      </c>
    </row>
    <row r="27" spans="1:14" s="34" customFormat="1" ht="40.799999999999997" customHeight="1" x14ac:dyDescent="0.3">
      <c r="A27" s="28" t="s">
        <v>124</v>
      </c>
      <c r="B27" s="29" t="s">
        <v>53</v>
      </c>
      <c r="C27" s="28">
        <v>9</v>
      </c>
      <c r="D27" s="28" t="s">
        <v>36</v>
      </c>
      <c r="E27" s="30"/>
      <c r="F27" s="31">
        <v>0</v>
      </c>
      <c r="G27" s="32">
        <f t="shared" si="0"/>
        <v>0</v>
      </c>
      <c r="H27" s="31">
        <v>0</v>
      </c>
      <c r="I27" s="32">
        <f t="shared" si="7"/>
        <v>0</v>
      </c>
      <c r="J27" s="32">
        <f t="shared" si="8"/>
        <v>0</v>
      </c>
      <c r="K27" s="32">
        <f t="shared" si="9"/>
        <v>0</v>
      </c>
      <c r="L27" s="32">
        <f t="shared" si="10"/>
        <v>0</v>
      </c>
      <c r="M27" s="32">
        <f t="shared" si="11"/>
        <v>0</v>
      </c>
      <c r="N27" s="33">
        <f t="shared" si="12"/>
        <v>0</v>
      </c>
    </row>
    <row r="28" spans="1:14" s="34" customFormat="1" ht="60.6" customHeight="1" x14ac:dyDescent="0.3">
      <c r="A28" s="28">
        <v>76</v>
      </c>
      <c r="B28" s="29" t="s">
        <v>75</v>
      </c>
      <c r="C28" s="28">
        <v>1</v>
      </c>
      <c r="D28" s="28" t="s">
        <v>36</v>
      </c>
      <c r="E28" s="30"/>
      <c r="F28" s="31">
        <v>0</v>
      </c>
      <c r="G28" s="32">
        <f t="shared" si="0"/>
        <v>0</v>
      </c>
      <c r="H28" s="31">
        <v>0</v>
      </c>
      <c r="I28" s="32">
        <f t="shared" si="7"/>
        <v>0</v>
      </c>
      <c r="J28" s="32">
        <f t="shared" si="8"/>
        <v>0</v>
      </c>
      <c r="K28" s="32">
        <f t="shared" si="9"/>
        <v>0</v>
      </c>
      <c r="L28" s="32">
        <f t="shared" si="10"/>
        <v>0</v>
      </c>
      <c r="M28" s="32">
        <f t="shared" si="11"/>
        <v>0</v>
      </c>
      <c r="N28" s="33">
        <f t="shared" si="12"/>
        <v>0</v>
      </c>
    </row>
    <row r="29" spans="1:14" s="34" customFormat="1" ht="67.2" customHeight="1" x14ac:dyDescent="0.3">
      <c r="A29" s="28">
        <v>109</v>
      </c>
      <c r="B29" s="29" t="s">
        <v>93</v>
      </c>
      <c r="C29" s="28">
        <v>1</v>
      </c>
      <c r="D29" s="28" t="s">
        <v>36</v>
      </c>
      <c r="E29" s="30"/>
      <c r="F29" s="31">
        <v>0</v>
      </c>
      <c r="G29" s="32">
        <f t="shared" si="0"/>
        <v>0</v>
      </c>
      <c r="H29" s="31">
        <v>0</v>
      </c>
      <c r="I29" s="32">
        <f t="shared" si="7"/>
        <v>0</v>
      </c>
      <c r="J29" s="32">
        <f t="shared" si="8"/>
        <v>0</v>
      </c>
      <c r="K29" s="32">
        <f t="shared" si="9"/>
        <v>0</v>
      </c>
      <c r="L29" s="32">
        <f t="shared" si="10"/>
        <v>0</v>
      </c>
      <c r="M29" s="32">
        <f t="shared" si="11"/>
        <v>0</v>
      </c>
      <c r="N29" s="33">
        <f t="shared" si="12"/>
        <v>0</v>
      </c>
    </row>
    <row r="30" spans="1:14" s="34" customFormat="1" ht="62.4" customHeight="1" x14ac:dyDescent="0.3">
      <c r="A30" s="28" t="s">
        <v>125</v>
      </c>
      <c r="B30" s="29" t="s">
        <v>106</v>
      </c>
      <c r="C30" s="28">
        <v>2</v>
      </c>
      <c r="D30" s="28" t="s">
        <v>36</v>
      </c>
      <c r="E30" s="30"/>
      <c r="F30" s="31">
        <v>0</v>
      </c>
      <c r="G30" s="32">
        <f t="shared" si="0"/>
        <v>0</v>
      </c>
      <c r="H30" s="31">
        <v>0</v>
      </c>
      <c r="I30" s="32">
        <f t="shared" si="7"/>
        <v>0</v>
      </c>
      <c r="J30" s="32">
        <f t="shared" si="8"/>
        <v>0</v>
      </c>
      <c r="K30" s="32">
        <f t="shared" si="9"/>
        <v>0</v>
      </c>
      <c r="L30" s="32">
        <f t="shared" si="10"/>
        <v>0</v>
      </c>
      <c r="M30" s="32">
        <f t="shared" si="11"/>
        <v>0</v>
      </c>
      <c r="N30" s="33">
        <f t="shared" si="12"/>
        <v>0</v>
      </c>
    </row>
    <row r="31" spans="1:14" s="34" customFormat="1" ht="21" customHeight="1" x14ac:dyDescent="0.3">
      <c r="A31" s="28" t="s">
        <v>126</v>
      </c>
      <c r="B31" s="29" t="s">
        <v>50</v>
      </c>
      <c r="C31" s="28">
        <v>9</v>
      </c>
      <c r="D31" s="28" t="s">
        <v>36</v>
      </c>
      <c r="E31" s="30"/>
      <c r="F31" s="31">
        <v>0</v>
      </c>
      <c r="G31" s="32">
        <f t="shared" si="0"/>
        <v>0</v>
      </c>
      <c r="H31" s="31">
        <v>0</v>
      </c>
      <c r="I31" s="32">
        <f t="shared" si="7"/>
        <v>0</v>
      </c>
      <c r="J31" s="32">
        <f t="shared" si="8"/>
        <v>0</v>
      </c>
      <c r="K31" s="32">
        <f t="shared" si="9"/>
        <v>0</v>
      </c>
      <c r="L31" s="32">
        <f t="shared" si="10"/>
        <v>0</v>
      </c>
      <c r="M31" s="32">
        <f t="shared" si="11"/>
        <v>0</v>
      </c>
      <c r="N31" s="33">
        <f t="shared" si="12"/>
        <v>0</v>
      </c>
    </row>
    <row r="32" spans="1:14" s="34" customFormat="1" ht="49.2" customHeight="1" x14ac:dyDescent="0.3">
      <c r="A32" s="28">
        <v>32</v>
      </c>
      <c r="B32" s="29" t="s">
        <v>59</v>
      </c>
      <c r="C32" s="28">
        <v>6</v>
      </c>
      <c r="D32" s="28" t="s">
        <v>36</v>
      </c>
      <c r="E32" s="30"/>
      <c r="F32" s="31">
        <v>0</v>
      </c>
      <c r="G32" s="32">
        <f t="shared" si="0"/>
        <v>0</v>
      </c>
      <c r="H32" s="31">
        <v>0</v>
      </c>
      <c r="I32" s="32">
        <f t="shared" si="7"/>
        <v>0</v>
      </c>
      <c r="J32" s="32">
        <f t="shared" si="8"/>
        <v>0</v>
      </c>
      <c r="K32" s="32">
        <f t="shared" si="9"/>
        <v>0</v>
      </c>
      <c r="L32" s="32">
        <f t="shared" si="10"/>
        <v>0</v>
      </c>
      <c r="M32" s="32">
        <f t="shared" si="11"/>
        <v>0</v>
      </c>
      <c r="N32" s="33">
        <f t="shared" si="12"/>
        <v>0</v>
      </c>
    </row>
    <row r="33" spans="1:14" s="34" customFormat="1" ht="49.8" customHeight="1" x14ac:dyDescent="0.3">
      <c r="A33" s="28">
        <v>33</v>
      </c>
      <c r="B33" s="29" t="s">
        <v>60</v>
      </c>
      <c r="C33" s="28">
        <v>6</v>
      </c>
      <c r="D33" s="28" t="s">
        <v>36</v>
      </c>
      <c r="E33" s="30"/>
      <c r="F33" s="31">
        <v>0</v>
      </c>
      <c r="G33" s="32">
        <f t="shared" si="0"/>
        <v>0</v>
      </c>
      <c r="H33" s="31">
        <v>0</v>
      </c>
      <c r="I33" s="32">
        <f t="shared" si="7"/>
        <v>0</v>
      </c>
      <c r="J33" s="32">
        <f t="shared" si="8"/>
        <v>0</v>
      </c>
      <c r="K33" s="32">
        <f t="shared" si="9"/>
        <v>0</v>
      </c>
      <c r="L33" s="32">
        <f t="shared" si="10"/>
        <v>0</v>
      </c>
      <c r="M33" s="32">
        <f t="shared" si="11"/>
        <v>0</v>
      </c>
      <c r="N33" s="33">
        <f t="shared" si="12"/>
        <v>0</v>
      </c>
    </row>
    <row r="34" spans="1:14" s="34" customFormat="1" ht="138" x14ac:dyDescent="0.3">
      <c r="A34" s="28" t="s">
        <v>127</v>
      </c>
      <c r="B34" s="29" t="s">
        <v>58</v>
      </c>
      <c r="C34" s="28">
        <v>39</v>
      </c>
      <c r="D34" s="28" t="s">
        <v>36</v>
      </c>
      <c r="E34" s="30"/>
      <c r="F34" s="31">
        <v>0</v>
      </c>
      <c r="G34" s="32">
        <f t="shared" si="0"/>
        <v>0</v>
      </c>
      <c r="H34" s="31">
        <v>0</v>
      </c>
      <c r="I34" s="32">
        <f t="shared" si="7"/>
        <v>0</v>
      </c>
      <c r="J34" s="32">
        <f t="shared" si="8"/>
        <v>0</v>
      </c>
      <c r="K34" s="32">
        <f t="shared" si="9"/>
        <v>0</v>
      </c>
      <c r="L34" s="32">
        <f t="shared" si="10"/>
        <v>0</v>
      </c>
      <c r="M34" s="32">
        <f t="shared" si="11"/>
        <v>0</v>
      </c>
      <c r="N34" s="33">
        <f t="shared" si="12"/>
        <v>0</v>
      </c>
    </row>
    <row r="35" spans="1:14" s="34" customFormat="1" ht="45.6" customHeight="1" x14ac:dyDescent="0.3">
      <c r="A35" s="28">
        <v>103</v>
      </c>
      <c r="B35" s="29" t="s">
        <v>88</v>
      </c>
      <c r="C35" s="28">
        <v>1</v>
      </c>
      <c r="D35" s="28" t="s">
        <v>36</v>
      </c>
      <c r="E35" s="30"/>
      <c r="F35" s="31">
        <v>0</v>
      </c>
      <c r="G35" s="32">
        <f t="shared" ref="G35:G88" si="13">+ROUND(E35*F35,0)</f>
        <v>0</v>
      </c>
      <c r="H35" s="31">
        <v>0</v>
      </c>
      <c r="I35" s="32">
        <f t="shared" si="7"/>
        <v>0</v>
      </c>
      <c r="J35" s="32">
        <f t="shared" si="8"/>
        <v>0</v>
      </c>
      <c r="K35" s="32">
        <f t="shared" si="9"/>
        <v>0</v>
      </c>
      <c r="L35" s="32">
        <f t="shared" si="10"/>
        <v>0</v>
      </c>
      <c r="M35" s="32">
        <f t="shared" si="11"/>
        <v>0</v>
      </c>
      <c r="N35" s="33">
        <f t="shared" si="12"/>
        <v>0</v>
      </c>
    </row>
    <row r="36" spans="1:14" s="34" customFormat="1" ht="49.8" customHeight="1" x14ac:dyDescent="0.3">
      <c r="A36" s="28">
        <v>148</v>
      </c>
      <c r="B36" s="29" t="s">
        <v>98</v>
      </c>
      <c r="C36" s="28">
        <v>1</v>
      </c>
      <c r="D36" s="28" t="s">
        <v>36</v>
      </c>
      <c r="E36" s="30"/>
      <c r="F36" s="31">
        <v>0</v>
      </c>
      <c r="G36" s="32">
        <f t="shared" si="13"/>
        <v>0</v>
      </c>
      <c r="H36" s="31">
        <v>0</v>
      </c>
      <c r="I36" s="32">
        <f t="shared" si="7"/>
        <v>0</v>
      </c>
      <c r="J36" s="32">
        <f t="shared" si="8"/>
        <v>0</v>
      </c>
      <c r="K36" s="32">
        <f t="shared" si="9"/>
        <v>0</v>
      </c>
      <c r="L36" s="32">
        <f t="shared" si="10"/>
        <v>0</v>
      </c>
      <c r="M36" s="32">
        <f t="shared" si="11"/>
        <v>0</v>
      </c>
      <c r="N36" s="33">
        <f t="shared" si="12"/>
        <v>0</v>
      </c>
    </row>
    <row r="37" spans="1:14" s="34" customFormat="1" ht="65.400000000000006" customHeight="1" x14ac:dyDescent="0.3">
      <c r="A37" s="28">
        <v>7</v>
      </c>
      <c r="B37" s="29" t="s">
        <v>44</v>
      </c>
      <c r="C37" s="28">
        <v>2</v>
      </c>
      <c r="D37" s="28" t="s">
        <v>36</v>
      </c>
      <c r="E37" s="30"/>
      <c r="F37" s="31">
        <v>0</v>
      </c>
      <c r="G37" s="32">
        <f t="shared" si="13"/>
        <v>0</v>
      </c>
      <c r="H37" s="31">
        <v>0</v>
      </c>
      <c r="I37" s="32">
        <f t="shared" si="7"/>
        <v>0</v>
      </c>
      <c r="J37" s="32">
        <f t="shared" si="8"/>
        <v>0</v>
      </c>
      <c r="K37" s="32">
        <f t="shared" si="9"/>
        <v>0</v>
      </c>
      <c r="L37" s="32">
        <f t="shared" si="10"/>
        <v>0</v>
      </c>
      <c r="M37" s="32">
        <f t="shared" si="11"/>
        <v>0</v>
      </c>
      <c r="N37" s="33">
        <f t="shared" si="12"/>
        <v>0</v>
      </c>
    </row>
    <row r="38" spans="1:14" s="34" customFormat="1" ht="97.8" customHeight="1" x14ac:dyDescent="0.3">
      <c r="A38" s="28" t="s">
        <v>128</v>
      </c>
      <c r="B38" s="29" t="s">
        <v>86</v>
      </c>
      <c r="C38" s="28">
        <v>3</v>
      </c>
      <c r="D38" s="28" t="s">
        <v>36</v>
      </c>
      <c r="E38" s="30"/>
      <c r="F38" s="31">
        <v>0</v>
      </c>
      <c r="G38" s="32">
        <f t="shared" si="13"/>
        <v>0</v>
      </c>
      <c r="H38" s="31">
        <v>0</v>
      </c>
      <c r="I38" s="32">
        <f t="shared" si="7"/>
        <v>0</v>
      </c>
      <c r="J38" s="32">
        <f t="shared" si="8"/>
        <v>0</v>
      </c>
      <c r="K38" s="32">
        <f t="shared" si="9"/>
        <v>0</v>
      </c>
      <c r="L38" s="32">
        <f t="shared" si="10"/>
        <v>0</v>
      </c>
      <c r="M38" s="32">
        <f t="shared" si="11"/>
        <v>0</v>
      </c>
      <c r="N38" s="33">
        <f t="shared" si="12"/>
        <v>0</v>
      </c>
    </row>
    <row r="39" spans="1:14" s="34" customFormat="1" ht="58.8" customHeight="1" x14ac:dyDescent="0.3">
      <c r="A39" s="28" t="s">
        <v>129</v>
      </c>
      <c r="B39" s="29" t="s">
        <v>69</v>
      </c>
      <c r="C39" s="28">
        <v>5</v>
      </c>
      <c r="D39" s="28" t="s">
        <v>36</v>
      </c>
      <c r="E39" s="30"/>
      <c r="F39" s="31">
        <v>0</v>
      </c>
      <c r="G39" s="32">
        <f t="shared" si="13"/>
        <v>0</v>
      </c>
      <c r="H39" s="31">
        <v>0</v>
      </c>
      <c r="I39" s="32">
        <f t="shared" si="7"/>
        <v>0</v>
      </c>
      <c r="J39" s="32">
        <f t="shared" si="8"/>
        <v>0</v>
      </c>
      <c r="K39" s="32">
        <f t="shared" si="9"/>
        <v>0</v>
      </c>
      <c r="L39" s="32">
        <f t="shared" si="10"/>
        <v>0</v>
      </c>
      <c r="M39" s="32">
        <f t="shared" si="11"/>
        <v>0</v>
      </c>
      <c r="N39" s="33">
        <f t="shared" si="12"/>
        <v>0</v>
      </c>
    </row>
    <row r="40" spans="1:14" s="34" customFormat="1" ht="96.6" x14ac:dyDescent="0.3">
      <c r="A40" s="28" t="s">
        <v>130</v>
      </c>
      <c r="B40" s="29" t="s">
        <v>85</v>
      </c>
      <c r="C40" s="28">
        <v>71</v>
      </c>
      <c r="D40" s="28" t="s">
        <v>36</v>
      </c>
      <c r="E40" s="30"/>
      <c r="F40" s="31">
        <v>0</v>
      </c>
      <c r="G40" s="32">
        <f t="shared" si="13"/>
        <v>0</v>
      </c>
      <c r="H40" s="31">
        <v>0</v>
      </c>
      <c r="I40" s="32">
        <f t="shared" si="7"/>
        <v>0</v>
      </c>
      <c r="J40" s="32">
        <f t="shared" si="8"/>
        <v>0</v>
      </c>
      <c r="K40" s="32">
        <f t="shared" si="9"/>
        <v>0</v>
      </c>
      <c r="L40" s="32">
        <f t="shared" si="10"/>
        <v>0</v>
      </c>
      <c r="M40" s="32">
        <f t="shared" si="11"/>
        <v>0</v>
      </c>
      <c r="N40" s="33">
        <f t="shared" si="12"/>
        <v>0</v>
      </c>
    </row>
    <row r="41" spans="1:14" s="34" customFormat="1" ht="150.6" customHeight="1" x14ac:dyDescent="0.3">
      <c r="A41" s="28" t="s">
        <v>131</v>
      </c>
      <c r="B41" s="29" t="s">
        <v>40</v>
      </c>
      <c r="C41" s="28">
        <v>2</v>
      </c>
      <c r="D41" s="28" t="s">
        <v>36</v>
      </c>
      <c r="E41" s="30"/>
      <c r="F41" s="31">
        <v>0</v>
      </c>
      <c r="G41" s="32">
        <f t="shared" si="13"/>
        <v>0</v>
      </c>
      <c r="H41" s="31">
        <v>0</v>
      </c>
      <c r="I41" s="32">
        <f t="shared" si="7"/>
        <v>0</v>
      </c>
      <c r="J41" s="32">
        <f t="shared" si="8"/>
        <v>0</v>
      </c>
      <c r="K41" s="32">
        <f t="shared" si="9"/>
        <v>0</v>
      </c>
      <c r="L41" s="32">
        <f t="shared" si="10"/>
        <v>0</v>
      </c>
      <c r="M41" s="32">
        <f t="shared" si="11"/>
        <v>0</v>
      </c>
      <c r="N41" s="33">
        <f t="shared" si="12"/>
        <v>0</v>
      </c>
    </row>
    <row r="42" spans="1:14" s="34" customFormat="1" ht="144" customHeight="1" x14ac:dyDescent="0.3">
      <c r="A42" s="28">
        <v>154</v>
      </c>
      <c r="B42" s="29" t="s">
        <v>100</v>
      </c>
      <c r="C42" s="28">
        <v>9</v>
      </c>
      <c r="D42" s="28" t="s">
        <v>36</v>
      </c>
      <c r="E42" s="30"/>
      <c r="F42" s="31">
        <v>0</v>
      </c>
      <c r="G42" s="32">
        <f t="shared" si="13"/>
        <v>0</v>
      </c>
      <c r="H42" s="31">
        <v>0</v>
      </c>
      <c r="I42" s="32">
        <f t="shared" si="7"/>
        <v>0</v>
      </c>
      <c r="J42" s="32">
        <f t="shared" si="8"/>
        <v>0</v>
      </c>
      <c r="K42" s="32">
        <f t="shared" si="9"/>
        <v>0</v>
      </c>
      <c r="L42" s="32">
        <f t="shared" si="10"/>
        <v>0</v>
      </c>
      <c r="M42" s="32">
        <f t="shared" si="11"/>
        <v>0</v>
      </c>
      <c r="N42" s="33">
        <f t="shared" si="12"/>
        <v>0</v>
      </c>
    </row>
    <row r="43" spans="1:14" s="34" customFormat="1" ht="157.19999999999999" customHeight="1" x14ac:dyDescent="0.3">
      <c r="A43" s="28">
        <v>143</v>
      </c>
      <c r="B43" s="29" t="s">
        <v>94</v>
      </c>
      <c r="C43" s="28">
        <v>7</v>
      </c>
      <c r="D43" s="28" t="s">
        <v>36</v>
      </c>
      <c r="E43" s="30"/>
      <c r="F43" s="31">
        <v>0</v>
      </c>
      <c r="G43" s="32">
        <f t="shared" si="13"/>
        <v>0</v>
      </c>
      <c r="H43" s="31">
        <v>0</v>
      </c>
      <c r="I43" s="32">
        <f t="shared" si="7"/>
        <v>0</v>
      </c>
      <c r="J43" s="32">
        <f t="shared" si="8"/>
        <v>0</v>
      </c>
      <c r="K43" s="32">
        <f t="shared" si="9"/>
        <v>0</v>
      </c>
      <c r="L43" s="32">
        <f t="shared" si="10"/>
        <v>0</v>
      </c>
      <c r="M43" s="32">
        <f t="shared" si="11"/>
        <v>0</v>
      </c>
      <c r="N43" s="33">
        <f t="shared" si="12"/>
        <v>0</v>
      </c>
    </row>
    <row r="44" spans="1:14" s="34" customFormat="1" ht="210.6" customHeight="1" x14ac:dyDescent="0.3">
      <c r="A44" s="28">
        <v>83</v>
      </c>
      <c r="B44" s="29" t="s">
        <v>81</v>
      </c>
      <c r="C44" s="28">
        <v>1</v>
      </c>
      <c r="D44" s="28" t="s">
        <v>36</v>
      </c>
      <c r="E44" s="30"/>
      <c r="F44" s="31">
        <v>0</v>
      </c>
      <c r="G44" s="32">
        <f t="shared" si="13"/>
        <v>0</v>
      </c>
      <c r="H44" s="31">
        <v>0</v>
      </c>
      <c r="I44" s="32">
        <f t="shared" si="7"/>
        <v>0</v>
      </c>
      <c r="J44" s="32">
        <f t="shared" si="8"/>
        <v>0</v>
      </c>
      <c r="K44" s="32">
        <f t="shared" si="9"/>
        <v>0</v>
      </c>
      <c r="L44" s="32">
        <f t="shared" si="10"/>
        <v>0</v>
      </c>
      <c r="M44" s="32">
        <f t="shared" si="11"/>
        <v>0</v>
      </c>
      <c r="N44" s="33">
        <f t="shared" si="12"/>
        <v>0</v>
      </c>
    </row>
    <row r="45" spans="1:14" s="34" customFormat="1" ht="220.8" x14ac:dyDescent="0.3">
      <c r="A45" s="28">
        <v>163</v>
      </c>
      <c r="B45" s="29" t="s">
        <v>105</v>
      </c>
      <c r="C45" s="28">
        <v>1</v>
      </c>
      <c r="D45" s="28" t="s">
        <v>36</v>
      </c>
      <c r="E45" s="30"/>
      <c r="F45" s="31">
        <v>0</v>
      </c>
      <c r="G45" s="32">
        <f t="shared" si="13"/>
        <v>0</v>
      </c>
      <c r="H45" s="31">
        <v>0</v>
      </c>
      <c r="I45" s="32">
        <f t="shared" si="7"/>
        <v>0</v>
      </c>
      <c r="J45" s="32">
        <f t="shared" si="8"/>
        <v>0</v>
      </c>
      <c r="K45" s="32">
        <f t="shared" si="9"/>
        <v>0</v>
      </c>
      <c r="L45" s="32">
        <f t="shared" si="10"/>
        <v>0</v>
      </c>
      <c r="M45" s="32">
        <f t="shared" si="11"/>
        <v>0</v>
      </c>
      <c r="N45" s="33">
        <f t="shared" si="12"/>
        <v>0</v>
      </c>
    </row>
    <row r="46" spans="1:14" s="34" customFormat="1" ht="124.2" x14ac:dyDescent="0.3">
      <c r="A46" s="28" t="s">
        <v>132</v>
      </c>
      <c r="B46" s="29" t="s">
        <v>83</v>
      </c>
      <c r="C46" s="28">
        <v>50</v>
      </c>
      <c r="D46" s="28" t="s">
        <v>36</v>
      </c>
      <c r="E46" s="30"/>
      <c r="F46" s="31">
        <v>0</v>
      </c>
      <c r="G46" s="32">
        <f t="shared" si="13"/>
        <v>0</v>
      </c>
      <c r="H46" s="31">
        <v>0</v>
      </c>
      <c r="I46" s="32">
        <f t="shared" si="7"/>
        <v>0</v>
      </c>
      <c r="J46" s="32">
        <f t="shared" si="8"/>
        <v>0</v>
      </c>
      <c r="K46" s="32">
        <f t="shared" si="9"/>
        <v>0</v>
      </c>
      <c r="L46" s="32">
        <f t="shared" si="10"/>
        <v>0</v>
      </c>
      <c r="M46" s="32">
        <f t="shared" si="11"/>
        <v>0</v>
      </c>
      <c r="N46" s="33">
        <f t="shared" si="12"/>
        <v>0</v>
      </c>
    </row>
    <row r="47" spans="1:14" s="34" customFormat="1" ht="28.2" customHeight="1" x14ac:dyDescent="0.3">
      <c r="A47" s="28">
        <v>67</v>
      </c>
      <c r="B47" s="29" t="s">
        <v>70</v>
      </c>
      <c r="C47" s="28">
        <v>2</v>
      </c>
      <c r="D47" s="28" t="s">
        <v>36</v>
      </c>
      <c r="E47" s="30"/>
      <c r="F47" s="31">
        <v>0</v>
      </c>
      <c r="G47" s="32">
        <f t="shared" si="13"/>
        <v>0</v>
      </c>
      <c r="H47" s="31">
        <v>0</v>
      </c>
      <c r="I47" s="32">
        <f t="shared" si="7"/>
        <v>0</v>
      </c>
      <c r="J47" s="32">
        <f t="shared" si="8"/>
        <v>0</v>
      </c>
      <c r="K47" s="32">
        <f t="shared" si="9"/>
        <v>0</v>
      </c>
      <c r="L47" s="32">
        <f t="shared" si="10"/>
        <v>0</v>
      </c>
      <c r="M47" s="32">
        <f t="shared" si="11"/>
        <v>0</v>
      </c>
      <c r="N47" s="33">
        <f t="shared" si="12"/>
        <v>0</v>
      </c>
    </row>
    <row r="48" spans="1:14" s="34" customFormat="1" ht="129" customHeight="1" x14ac:dyDescent="0.3">
      <c r="A48" s="28">
        <v>68</v>
      </c>
      <c r="B48" s="29" t="s">
        <v>71</v>
      </c>
      <c r="C48" s="28">
        <v>1</v>
      </c>
      <c r="D48" s="28" t="s">
        <v>36</v>
      </c>
      <c r="E48" s="30"/>
      <c r="F48" s="31">
        <v>0</v>
      </c>
      <c r="G48" s="32">
        <f t="shared" si="13"/>
        <v>0</v>
      </c>
      <c r="H48" s="31">
        <v>0</v>
      </c>
      <c r="I48" s="32">
        <f t="shared" si="7"/>
        <v>0</v>
      </c>
      <c r="J48" s="32">
        <f t="shared" si="8"/>
        <v>0</v>
      </c>
      <c r="K48" s="32">
        <f t="shared" si="9"/>
        <v>0</v>
      </c>
      <c r="L48" s="32">
        <f t="shared" si="10"/>
        <v>0</v>
      </c>
      <c r="M48" s="32">
        <f t="shared" si="11"/>
        <v>0</v>
      </c>
      <c r="N48" s="33">
        <f t="shared" si="12"/>
        <v>0</v>
      </c>
    </row>
    <row r="49" spans="1:14" s="34" customFormat="1" ht="211.8" customHeight="1" x14ac:dyDescent="0.3">
      <c r="A49" s="28">
        <v>8</v>
      </c>
      <c r="B49" s="29" t="s">
        <v>45</v>
      </c>
      <c r="C49" s="28">
        <v>1</v>
      </c>
      <c r="D49" s="28" t="s">
        <v>36</v>
      </c>
      <c r="E49" s="30"/>
      <c r="F49" s="31">
        <v>0</v>
      </c>
      <c r="G49" s="32">
        <f t="shared" si="13"/>
        <v>0</v>
      </c>
      <c r="H49" s="31">
        <v>0</v>
      </c>
      <c r="I49" s="32">
        <f t="shared" si="7"/>
        <v>0</v>
      </c>
      <c r="J49" s="32">
        <f t="shared" si="8"/>
        <v>0</v>
      </c>
      <c r="K49" s="32">
        <f t="shared" si="9"/>
        <v>0</v>
      </c>
      <c r="L49" s="32">
        <f t="shared" si="10"/>
        <v>0</v>
      </c>
      <c r="M49" s="32">
        <f t="shared" si="11"/>
        <v>0</v>
      </c>
      <c r="N49" s="33">
        <f t="shared" si="12"/>
        <v>0</v>
      </c>
    </row>
    <row r="50" spans="1:14" s="34" customFormat="1" ht="204.6" customHeight="1" x14ac:dyDescent="0.3">
      <c r="A50" s="28">
        <v>9</v>
      </c>
      <c r="B50" s="29" t="s">
        <v>46</v>
      </c>
      <c r="C50" s="28">
        <v>1</v>
      </c>
      <c r="D50" s="28" t="s">
        <v>36</v>
      </c>
      <c r="E50" s="30"/>
      <c r="F50" s="31">
        <v>0</v>
      </c>
      <c r="G50" s="32">
        <f t="shared" si="13"/>
        <v>0</v>
      </c>
      <c r="H50" s="31">
        <v>0</v>
      </c>
      <c r="I50" s="32">
        <f t="shared" si="7"/>
        <v>0</v>
      </c>
      <c r="J50" s="32">
        <f t="shared" si="8"/>
        <v>0</v>
      </c>
      <c r="K50" s="32">
        <f t="shared" si="9"/>
        <v>0</v>
      </c>
      <c r="L50" s="32">
        <f t="shared" si="10"/>
        <v>0</v>
      </c>
      <c r="M50" s="32">
        <f t="shared" si="11"/>
        <v>0</v>
      </c>
      <c r="N50" s="33">
        <f t="shared" si="12"/>
        <v>0</v>
      </c>
    </row>
    <row r="51" spans="1:14" s="34" customFormat="1" ht="223.8" customHeight="1" x14ac:dyDescent="0.3">
      <c r="A51" s="28">
        <v>20</v>
      </c>
      <c r="B51" s="29" t="s">
        <v>56</v>
      </c>
      <c r="C51" s="28">
        <v>1</v>
      </c>
      <c r="D51" s="28" t="s">
        <v>36</v>
      </c>
      <c r="E51" s="30"/>
      <c r="F51" s="31">
        <v>0</v>
      </c>
      <c r="G51" s="32">
        <f t="shared" si="13"/>
        <v>0</v>
      </c>
      <c r="H51" s="31">
        <v>0</v>
      </c>
      <c r="I51" s="32">
        <f t="shared" si="7"/>
        <v>0</v>
      </c>
      <c r="J51" s="32">
        <f t="shared" si="8"/>
        <v>0</v>
      </c>
      <c r="K51" s="32">
        <f t="shared" si="9"/>
        <v>0</v>
      </c>
      <c r="L51" s="32">
        <f t="shared" si="10"/>
        <v>0</v>
      </c>
      <c r="M51" s="32">
        <f t="shared" si="11"/>
        <v>0</v>
      </c>
      <c r="N51" s="33">
        <f t="shared" si="12"/>
        <v>0</v>
      </c>
    </row>
    <row r="52" spans="1:14" s="34" customFormat="1" ht="124.8" customHeight="1" x14ac:dyDescent="0.3">
      <c r="A52" s="28">
        <v>192</v>
      </c>
      <c r="B52" s="29" t="s">
        <v>114</v>
      </c>
      <c r="C52" s="28">
        <v>5</v>
      </c>
      <c r="D52" s="28" t="s">
        <v>36</v>
      </c>
      <c r="E52" s="30"/>
      <c r="F52" s="31">
        <v>0</v>
      </c>
      <c r="G52" s="32">
        <f t="shared" si="13"/>
        <v>0</v>
      </c>
      <c r="H52" s="31">
        <v>0</v>
      </c>
      <c r="I52" s="32">
        <f t="shared" si="7"/>
        <v>0</v>
      </c>
      <c r="J52" s="32">
        <f t="shared" si="8"/>
        <v>0</v>
      </c>
      <c r="K52" s="32">
        <f t="shared" si="9"/>
        <v>0</v>
      </c>
      <c r="L52" s="32">
        <f t="shared" si="10"/>
        <v>0</v>
      </c>
      <c r="M52" s="32">
        <f t="shared" si="11"/>
        <v>0</v>
      </c>
      <c r="N52" s="33">
        <f t="shared" si="12"/>
        <v>0</v>
      </c>
    </row>
    <row r="53" spans="1:14" s="34" customFormat="1" ht="124.8" customHeight="1" x14ac:dyDescent="0.3">
      <c r="A53" s="28">
        <v>69</v>
      </c>
      <c r="B53" s="29" t="s">
        <v>72</v>
      </c>
      <c r="C53" s="28">
        <v>1</v>
      </c>
      <c r="D53" s="28" t="s">
        <v>36</v>
      </c>
      <c r="E53" s="30"/>
      <c r="F53" s="31">
        <v>0</v>
      </c>
      <c r="G53" s="32">
        <f t="shared" si="13"/>
        <v>0</v>
      </c>
      <c r="H53" s="31">
        <v>0</v>
      </c>
      <c r="I53" s="32">
        <f t="shared" si="7"/>
        <v>0</v>
      </c>
      <c r="J53" s="32">
        <f t="shared" si="8"/>
        <v>0</v>
      </c>
      <c r="K53" s="32">
        <f t="shared" si="9"/>
        <v>0</v>
      </c>
      <c r="L53" s="32">
        <f t="shared" si="10"/>
        <v>0</v>
      </c>
      <c r="M53" s="32">
        <f t="shared" si="11"/>
        <v>0</v>
      </c>
      <c r="N53" s="33">
        <f t="shared" si="12"/>
        <v>0</v>
      </c>
    </row>
    <row r="54" spans="1:14" s="34" customFormat="1" ht="133.19999999999999" customHeight="1" x14ac:dyDescent="0.3">
      <c r="A54" s="28" t="s">
        <v>133</v>
      </c>
      <c r="B54" s="29" t="s">
        <v>65</v>
      </c>
      <c r="C54" s="28">
        <v>5</v>
      </c>
      <c r="D54" s="28" t="s">
        <v>36</v>
      </c>
      <c r="E54" s="30"/>
      <c r="F54" s="31">
        <v>0</v>
      </c>
      <c r="G54" s="32">
        <f t="shared" si="13"/>
        <v>0</v>
      </c>
      <c r="H54" s="31">
        <v>0</v>
      </c>
      <c r="I54" s="32">
        <f t="shared" si="7"/>
        <v>0</v>
      </c>
      <c r="J54" s="32">
        <f t="shared" si="8"/>
        <v>0</v>
      </c>
      <c r="K54" s="32">
        <f t="shared" si="9"/>
        <v>0</v>
      </c>
      <c r="L54" s="32">
        <f t="shared" si="10"/>
        <v>0</v>
      </c>
      <c r="M54" s="32">
        <f t="shared" si="11"/>
        <v>0</v>
      </c>
      <c r="N54" s="33">
        <f t="shared" si="12"/>
        <v>0</v>
      </c>
    </row>
    <row r="55" spans="1:14" s="34" customFormat="1" ht="160.80000000000001" customHeight="1" x14ac:dyDescent="0.3">
      <c r="A55" s="28" t="s">
        <v>134</v>
      </c>
      <c r="B55" s="29" t="s">
        <v>82</v>
      </c>
      <c r="C55" s="28">
        <v>4</v>
      </c>
      <c r="D55" s="28" t="s">
        <v>36</v>
      </c>
      <c r="E55" s="30"/>
      <c r="F55" s="31">
        <v>0</v>
      </c>
      <c r="G55" s="32">
        <f t="shared" si="13"/>
        <v>0</v>
      </c>
      <c r="H55" s="31">
        <v>0</v>
      </c>
      <c r="I55" s="32">
        <f t="shared" si="7"/>
        <v>0</v>
      </c>
      <c r="J55" s="32">
        <f t="shared" si="8"/>
        <v>0</v>
      </c>
      <c r="K55" s="32">
        <f t="shared" si="9"/>
        <v>0</v>
      </c>
      <c r="L55" s="32">
        <f t="shared" si="10"/>
        <v>0</v>
      </c>
      <c r="M55" s="32">
        <f t="shared" si="11"/>
        <v>0</v>
      </c>
      <c r="N55" s="33">
        <f t="shared" si="12"/>
        <v>0</v>
      </c>
    </row>
    <row r="56" spans="1:14" s="34" customFormat="1" ht="227.4" customHeight="1" x14ac:dyDescent="0.3">
      <c r="A56" s="28">
        <v>49</v>
      </c>
      <c r="B56" s="29" t="s">
        <v>63</v>
      </c>
      <c r="C56" s="28">
        <v>1</v>
      </c>
      <c r="D56" s="28" t="s">
        <v>36</v>
      </c>
      <c r="E56" s="30"/>
      <c r="F56" s="31">
        <v>0</v>
      </c>
      <c r="G56" s="32">
        <f t="shared" si="13"/>
        <v>0</v>
      </c>
      <c r="H56" s="31">
        <v>0</v>
      </c>
      <c r="I56" s="32">
        <f t="shared" si="7"/>
        <v>0</v>
      </c>
      <c r="J56" s="32">
        <f t="shared" si="8"/>
        <v>0</v>
      </c>
      <c r="K56" s="32">
        <f t="shared" si="9"/>
        <v>0</v>
      </c>
      <c r="L56" s="32">
        <f t="shared" si="10"/>
        <v>0</v>
      </c>
      <c r="M56" s="32">
        <f t="shared" si="11"/>
        <v>0</v>
      </c>
      <c r="N56" s="33">
        <f t="shared" si="12"/>
        <v>0</v>
      </c>
    </row>
    <row r="57" spans="1:14" s="34" customFormat="1" ht="25.8" customHeight="1" x14ac:dyDescent="0.3">
      <c r="A57" s="28" t="s">
        <v>135</v>
      </c>
      <c r="B57" s="29" t="s">
        <v>49</v>
      </c>
      <c r="C57" s="28">
        <v>3</v>
      </c>
      <c r="D57" s="28" t="s">
        <v>36</v>
      </c>
      <c r="E57" s="30"/>
      <c r="F57" s="31">
        <v>0</v>
      </c>
      <c r="G57" s="32">
        <f t="shared" si="13"/>
        <v>0</v>
      </c>
      <c r="H57" s="31">
        <v>0</v>
      </c>
      <c r="I57" s="32">
        <f t="shared" si="7"/>
        <v>0</v>
      </c>
      <c r="J57" s="32">
        <f t="shared" si="8"/>
        <v>0</v>
      </c>
      <c r="K57" s="32">
        <f t="shared" si="9"/>
        <v>0</v>
      </c>
      <c r="L57" s="32">
        <f t="shared" si="10"/>
        <v>0</v>
      </c>
      <c r="M57" s="32">
        <f t="shared" si="11"/>
        <v>0</v>
      </c>
      <c r="N57" s="33">
        <f t="shared" si="12"/>
        <v>0</v>
      </c>
    </row>
    <row r="58" spans="1:14" s="34" customFormat="1" ht="57" customHeight="1" x14ac:dyDescent="0.3">
      <c r="A58" s="28">
        <v>78</v>
      </c>
      <c r="B58" s="29" t="s">
        <v>77</v>
      </c>
      <c r="C58" s="28">
        <v>6</v>
      </c>
      <c r="D58" s="28" t="s">
        <v>36</v>
      </c>
      <c r="E58" s="30"/>
      <c r="F58" s="31">
        <v>0</v>
      </c>
      <c r="G58" s="32">
        <f t="shared" si="13"/>
        <v>0</v>
      </c>
      <c r="H58" s="31">
        <v>0</v>
      </c>
      <c r="I58" s="32">
        <f t="shared" si="7"/>
        <v>0</v>
      </c>
      <c r="J58" s="32">
        <f t="shared" si="8"/>
        <v>0</v>
      </c>
      <c r="K58" s="32">
        <f t="shared" si="9"/>
        <v>0</v>
      </c>
      <c r="L58" s="32">
        <f t="shared" si="10"/>
        <v>0</v>
      </c>
      <c r="M58" s="32">
        <f t="shared" si="11"/>
        <v>0</v>
      </c>
      <c r="N58" s="33">
        <f t="shared" si="12"/>
        <v>0</v>
      </c>
    </row>
    <row r="59" spans="1:14" s="34" customFormat="1" ht="257.39999999999998" customHeight="1" x14ac:dyDescent="0.3">
      <c r="A59" s="28">
        <v>1</v>
      </c>
      <c r="B59" s="29" t="s">
        <v>39</v>
      </c>
      <c r="C59" s="28">
        <v>2</v>
      </c>
      <c r="D59" s="28" t="s">
        <v>36</v>
      </c>
      <c r="E59" s="30"/>
      <c r="F59" s="31">
        <v>0</v>
      </c>
      <c r="G59" s="32">
        <f t="shared" si="13"/>
        <v>0</v>
      </c>
      <c r="H59" s="31">
        <v>0</v>
      </c>
      <c r="I59" s="32">
        <f t="shared" si="7"/>
        <v>0</v>
      </c>
      <c r="J59" s="32">
        <f t="shared" si="8"/>
        <v>0</v>
      </c>
      <c r="K59" s="32">
        <f t="shared" si="9"/>
        <v>0</v>
      </c>
      <c r="L59" s="32">
        <f t="shared" si="10"/>
        <v>0</v>
      </c>
      <c r="M59" s="32">
        <f t="shared" si="11"/>
        <v>0</v>
      </c>
      <c r="N59" s="33">
        <f t="shared" si="12"/>
        <v>0</v>
      </c>
    </row>
    <row r="60" spans="1:14" s="34" customFormat="1" ht="386.4" customHeight="1" x14ac:dyDescent="0.3">
      <c r="A60" s="28" t="s">
        <v>136</v>
      </c>
      <c r="B60" s="29" t="s">
        <v>115</v>
      </c>
      <c r="C60" s="28">
        <v>11</v>
      </c>
      <c r="D60" s="28" t="s">
        <v>36</v>
      </c>
      <c r="E60" s="30"/>
      <c r="F60" s="31">
        <v>0</v>
      </c>
      <c r="G60" s="32">
        <f t="shared" si="13"/>
        <v>0</v>
      </c>
      <c r="H60" s="31">
        <v>0</v>
      </c>
      <c r="I60" s="32">
        <f t="shared" si="7"/>
        <v>0</v>
      </c>
      <c r="J60" s="32">
        <f t="shared" si="8"/>
        <v>0</v>
      </c>
      <c r="K60" s="32">
        <f t="shared" si="9"/>
        <v>0</v>
      </c>
      <c r="L60" s="32">
        <f t="shared" si="10"/>
        <v>0</v>
      </c>
      <c r="M60" s="32">
        <f t="shared" si="11"/>
        <v>0</v>
      </c>
      <c r="N60" s="33">
        <f t="shared" si="12"/>
        <v>0</v>
      </c>
    </row>
    <row r="61" spans="1:14" s="34" customFormat="1" ht="163.19999999999999" customHeight="1" x14ac:dyDescent="0.3">
      <c r="A61" s="28">
        <v>160</v>
      </c>
      <c r="B61" s="29" t="s">
        <v>103</v>
      </c>
      <c r="C61" s="28">
        <v>11</v>
      </c>
      <c r="D61" s="28" t="s">
        <v>36</v>
      </c>
      <c r="E61" s="30"/>
      <c r="F61" s="31">
        <v>0</v>
      </c>
      <c r="G61" s="32">
        <f t="shared" si="13"/>
        <v>0</v>
      </c>
      <c r="H61" s="31">
        <v>0</v>
      </c>
      <c r="I61" s="32">
        <f t="shared" si="7"/>
        <v>0</v>
      </c>
      <c r="J61" s="32">
        <f t="shared" si="8"/>
        <v>0</v>
      </c>
      <c r="K61" s="32">
        <f t="shared" si="9"/>
        <v>0</v>
      </c>
      <c r="L61" s="32">
        <f t="shared" si="10"/>
        <v>0</v>
      </c>
      <c r="M61" s="32">
        <f t="shared" si="11"/>
        <v>0</v>
      </c>
      <c r="N61" s="33">
        <f t="shared" si="12"/>
        <v>0</v>
      </c>
    </row>
    <row r="62" spans="1:14" s="34" customFormat="1" ht="204" customHeight="1" x14ac:dyDescent="0.3">
      <c r="A62" s="28" t="s">
        <v>137</v>
      </c>
      <c r="B62" s="29" t="s">
        <v>57</v>
      </c>
      <c r="C62" s="28">
        <v>17</v>
      </c>
      <c r="D62" s="28" t="s">
        <v>36</v>
      </c>
      <c r="E62" s="30"/>
      <c r="F62" s="31">
        <v>0</v>
      </c>
      <c r="G62" s="32">
        <f t="shared" si="13"/>
        <v>0</v>
      </c>
      <c r="H62" s="31">
        <v>0</v>
      </c>
      <c r="I62" s="32">
        <f t="shared" si="7"/>
        <v>0</v>
      </c>
      <c r="J62" s="32">
        <f t="shared" si="8"/>
        <v>0</v>
      </c>
      <c r="K62" s="32">
        <f t="shared" si="9"/>
        <v>0</v>
      </c>
      <c r="L62" s="32">
        <f t="shared" si="10"/>
        <v>0</v>
      </c>
      <c r="M62" s="32">
        <f t="shared" si="11"/>
        <v>0</v>
      </c>
      <c r="N62" s="33">
        <f t="shared" si="12"/>
        <v>0</v>
      </c>
    </row>
    <row r="63" spans="1:14" s="34" customFormat="1" ht="198" customHeight="1" x14ac:dyDescent="0.3">
      <c r="A63" s="28" t="s">
        <v>138</v>
      </c>
      <c r="B63" s="29" t="s">
        <v>64</v>
      </c>
      <c r="C63" s="28">
        <v>4</v>
      </c>
      <c r="D63" s="28" t="s">
        <v>36</v>
      </c>
      <c r="E63" s="30"/>
      <c r="F63" s="31">
        <v>0</v>
      </c>
      <c r="G63" s="32">
        <f t="shared" si="13"/>
        <v>0</v>
      </c>
      <c r="H63" s="31">
        <v>0</v>
      </c>
      <c r="I63" s="32">
        <f t="shared" si="7"/>
        <v>0</v>
      </c>
      <c r="J63" s="32">
        <f t="shared" si="8"/>
        <v>0</v>
      </c>
      <c r="K63" s="32">
        <f t="shared" si="9"/>
        <v>0</v>
      </c>
      <c r="L63" s="32">
        <f t="shared" si="10"/>
        <v>0</v>
      </c>
      <c r="M63" s="32">
        <f t="shared" si="11"/>
        <v>0</v>
      </c>
      <c r="N63" s="33">
        <f t="shared" si="12"/>
        <v>0</v>
      </c>
    </row>
    <row r="64" spans="1:14" s="34" customFormat="1" ht="40.200000000000003" customHeight="1" x14ac:dyDescent="0.3">
      <c r="A64" s="28">
        <v>182</v>
      </c>
      <c r="B64" s="29" t="s">
        <v>108</v>
      </c>
      <c r="C64" s="28">
        <v>6</v>
      </c>
      <c r="D64" s="28" t="s">
        <v>36</v>
      </c>
      <c r="E64" s="30"/>
      <c r="F64" s="31">
        <v>0</v>
      </c>
      <c r="G64" s="32">
        <f t="shared" si="13"/>
        <v>0</v>
      </c>
      <c r="H64" s="31">
        <v>0</v>
      </c>
      <c r="I64" s="32">
        <f t="shared" si="7"/>
        <v>0</v>
      </c>
      <c r="J64" s="32">
        <f t="shared" si="8"/>
        <v>0</v>
      </c>
      <c r="K64" s="32">
        <f t="shared" si="9"/>
        <v>0</v>
      </c>
      <c r="L64" s="32">
        <f t="shared" si="10"/>
        <v>0</v>
      </c>
      <c r="M64" s="32">
        <f t="shared" si="11"/>
        <v>0</v>
      </c>
      <c r="N64" s="33">
        <f t="shared" si="12"/>
        <v>0</v>
      </c>
    </row>
    <row r="65" spans="1:14" s="34" customFormat="1" ht="36" customHeight="1" x14ac:dyDescent="0.3">
      <c r="A65" s="28">
        <v>100</v>
      </c>
      <c r="B65" s="29" t="s">
        <v>87</v>
      </c>
      <c r="C65" s="28">
        <v>6</v>
      </c>
      <c r="D65" s="28" t="s">
        <v>36</v>
      </c>
      <c r="E65" s="30"/>
      <c r="F65" s="31">
        <v>0</v>
      </c>
      <c r="G65" s="32">
        <f t="shared" si="13"/>
        <v>0</v>
      </c>
      <c r="H65" s="31">
        <v>0</v>
      </c>
      <c r="I65" s="32">
        <f t="shared" si="7"/>
        <v>0</v>
      </c>
      <c r="J65" s="32">
        <f t="shared" si="8"/>
        <v>0</v>
      </c>
      <c r="K65" s="32">
        <f t="shared" si="9"/>
        <v>0</v>
      </c>
      <c r="L65" s="32">
        <f t="shared" si="10"/>
        <v>0</v>
      </c>
      <c r="M65" s="32">
        <f t="shared" si="11"/>
        <v>0</v>
      </c>
      <c r="N65" s="33">
        <f t="shared" si="12"/>
        <v>0</v>
      </c>
    </row>
    <row r="66" spans="1:14" s="34" customFormat="1" ht="78" customHeight="1" x14ac:dyDescent="0.3">
      <c r="A66" s="28">
        <v>159</v>
      </c>
      <c r="B66" s="29" t="s">
        <v>102</v>
      </c>
      <c r="C66" s="28">
        <v>1</v>
      </c>
      <c r="D66" s="28" t="s">
        <v>36</v>
      </c>
      <c r="E66" s="30"/>
      <c r="F66" s="31">
        <v>0</v>
      </c>
      <c r="G66" s="32">
        <f t="shared" si="13"/>
        <v>0</v>
      </c>
      <c r="H66" s="31">
        <v>0</v>
      </c>
      <c r="I66" s="32">
        <f t="shared" si="7"/>
        <v>0</v>
      </c>
      <c r="J66" s="32">
        <f t="shared" si="8"/>
        <v>0</v>
      </c>
      <c r="K66" s="32">
        <f t="shared" si="9"/>
        <v>0</v>
      </c>
      <c r="L66" s="32">
        <f t="shared" si="10"/>
        <v>0</v>
      </c>
      <c r="M66" s="32">
        <f t="shared" si="11"/>
        <v>0</v>
      </c>
      <c r="N66" s="33">
        <f t="shared" si="12"/>
        <v>0</v>
      </c>
    </row>
    <row r="67" spans="1:14" s="34" customFormat="1" ht="93" customHeight="1" x14ac:dyDescent="0.3">
      <c r="A67" s="28">
        <v>3</v>
      </c>
      <c r="B67" s="29" t="s">
        <v>41</v>
      </c>
      <c r="C67" s="28">
        <v>1</v>
      </c>
      <c r="D67" s="28" t="s">
        <v>36</v>
      </c>
      <c r="E67" s="30"/>
      <c r="F67" s="31">
        <v>0</v>
      </c>
      <c r="G67" s="32">
        <f t="shared" si="13"/>
        <v>0</v>
      </c>
      <c r="H67" s="31">
        <v>0</v>
      </c>
      <c r="I67" s="32">
        <f t="shared" si="7"/>
        <v>0</v>
      </c>
      <c r="J67" s="32">
        <f t="shared" si="8"/>
        <v>0</v>
      </c>
      <c r="K67" s="32">
        <f t="shared" si="9"/>
        <v>0</v>
      </c>
      <c r="L67" s="32">
        <f t="shared" si="10"/>
        <v>0</v>
      </c>
      <c r="M67" s="32">
        <f t="shared" si="11"/>
        <v>0</v>
      </c>
      <c r="N67" s="33">
        <f t="shared" si="12"/>
        <v>0</v>
      </c>
    </row>
    <row r="68" spans="1:14" s="34" customFormat="1" ht="77.400000000000006" customHeight="1" x14ac:dyDescent="0.3">
      <c r="A68" s="28">
        <v>146</v>
      </c>
      <c r="B68" s="29" t="s">
        <v>96</v>
      </c>
      <c r="C68" s="28">
        <v>4</v>
      </c>
      <c r="D68" s="28" t="s">
        <v>36</v>
      </c>
      <c r="E68" s="30"/>
      <c r="F68" s="31">
        <v>0</v>
      </c>
      <c r="G68" s="32">
        <f t="shared" si="13"/>
        <v>0</v>
      </c>
      <c r="H68" s="31">
        <v>0</v>
      </c>
      <c r="I68" s="32">
        <f t="shared" si="7"/>
        <v>0</v>
      </c>
      <c r="J68" s="32">
        <f t="shared" si="8"/>
        <v>0</v>
      </c>
      <c r="K68" s="32">
        <f t="shared" si="9"/>
        <v>0</v>
      </c>
      <c r="L68" s="32">
        <f t="shared" si="10"/>
        <v>0</v>
      </c>
      <c r="M68" s="32">
        <f t="shared" si="11"/>
        <v>0</v>
      </c>
      <c r="N68" s="33">
        <f t="shared" si="12"/>
        <v>0</v>
      </c>
    </row>
    <row r="69" spans="1:14" s="34" customFormat="1" ht="55.2" x14ac:dyDescent="0.3">
      <c r="A69" s="28" t="s">
        <v>139</v>
      </c>
      <c r="B69" s="29" t="s">
        <v>54</v>
      </c>
      <c r="C69" s="28">
        <v>22</v>
      </c>
      <c r="D69" s="28" t="s">
        <v>36</v>
      </c>
      <c r="E69" s="30"/>
      <c r="F69" s="31">
        <v>0</v>
      </c>
      <c r="G69" s="32">
        <f t="shared" si="13"/>
        <v>0</v>
      </c>
      <c r="H69" s="31">
        <v>0</v>
      </c>
      <c r="I69" s="32">
        <f t="shared" si="7"/>
        <v>0</v>
      </c>
      <c r="J69" s="32">
        <f t="shared" si="8"/>
        <v>0</v>
      </c>
      <c r="K69" s="32">
        <f t="shared" si="9"/>
        <v>0</v>
      </c>
      <c r="L69" s="32">
        <f t="shared" si="10"/>
        <v>0</v>
      </c>
      <c r="M69" s="32">
        <f t="shared" si="11"/>
        <v>0</v>
      </c>
      <c r="N69" s="33">
        <f t="shared" si="12"/>
        <v>0</v>
      </c>
    </row>
    <row r="70" spans="1:14" s="34" customFormat="1" ht="124.2" x14ac:dyDescent="0.3">
      <c r="A70" s="28" t="s">
        <v>140</v>
      </c>
      <c r="B70" s="29" t="s">
        <v>55</v>
      </c>
      <c r="C70" s="28">
        <v>347</v>
      </c>
      <c r="D70" s="28" t="s">
        <v>36</v>
      </c>
      <c r="E70" s="30"/>
      <c r="F70" s="31">
        <v>0</v>
      </c>
      <c r="G70" s="32">
        <f t="shared" si="13"/>
        <v>0</v>
      </c>
      <c r="H70" s="31">
        <v>0</v>
      </c>
      <c r="I70" s="32">
        <f t="shared" si="7"/>
        <v>0</v>
      </c>
      <c r="J70" s="32">
        <f t="shared" si="8"/>
        <v>0</v>
      </c>
      <c r="K70" s="32">
        <f t="shared" si="9"/>
        <v>0</v>
      </c>
      <c r="L70" s="32">
        <f t="shared" si="10"/>
        <v>0</v>
      </c>
      <c r="M70" s="32">
        <f t="shared" si="11"/>
        <v>0</v>
      </c>
      <c r="N70" s="33">
        <f t="shared" si="12"/>
        <v>0</v>
      </c>
    </row>
    <row r="71" spans="1:14" s="34" customFormat="1" ht="74.400000000000006" customHeight="1" x14ac:dyDescent="0.3">
      <c r="A71" s="28" t="s">
        <v>141</v>
      </c>
      <c r="B71" s="29" t="s">
        <v>95</v>
      </c>
      <c r="C71" s="28">
        <v>60</v>
      </c>
      <c r="D71" s="28" t="s">
        <v>36</v>
      </c>
      <c r="E71" s="30"/>
      <c r="F71" s="31">
        <v>0</v>
      </c>
      <c r="G71" s="32">
        <f t="shared" si="13"/>
        <v>0</v>
      </c>
      <c r="H71" s="31">
        <v>0</v>
      </c>
      <c r="I71" s="32">
        <f t="shared" si="7"/>
        <v>0</v>
      </c>
      <c r="J71" s="32">
        <f t="shared" si="8"/>
        <v>0</v>
      </c>
      <c r="K71" s="32">
        <f t="shared" si="9"/>
        <v>0</v>
      </c>
      <c r="L71" s="32">
        <f t="shared" si="10"/>
        <v>0</v>
      </c>
      <c r="M71" s="32">
        <f t="shared" si="11"/>
        <v>0</v>
      </c>
      <c r="N71" s="33">
        <f t="shared" si="12"/>
        <v>0</v>
      </c>
    </row>
    <row r="72" spans="1:14" s="34" customFormat="1" ht="78.599999999999994" customHeight="1" x14ac:dyDescent="0.3">
      <c r="A72" s="28">
        <v>196</v>
      </c>
      <c r="B72" s="29" t="s">
        <v>116</v>
      </c>
      <c r="C72" s="28">
        <v>12</v>
      </c>
      <c r="D72" s="28" t="s">
        <v>36</v>
      </c>
      <c r="E72" s="30"/>
      <c r="F72" s="31">
        <v>0</v>
      </c>
      <c r="G72" s="32">
        <f t="shared" si="13"/>
        <v>0</v>
      </c>
      <c r="H72" s="31">
        <v>0</v>
      </c>
      <c r="I72" s="32">
        <f t="shared" si="7"/>
        <v>0</v>
      </c>
      <c r="J72" s="32">
        <f t="shared" si="8"/>
        <v>0</v>
      </c>
      <c r="K72" s="32">
        <f t="shared" si="9"/>
        <v>0</v>
      </c>
      <c r="L72" s="32">
        <f t="shared" si="10"/>
        <v>0</v>
      </c>
      <c r="M72" s="32">
        <f t="shared" si="11"/>
        <v>0</v>
      </c>
      <c r="N72" s="33">
        <f t="shared" si="12"/>
        <v>0</v>
      </c>
    </row>
    <row r="73" spans="1:14" s="34" customFormat="1" ht="77.400000000000006" customHeight="1" x14ac:dyDescent="0.3">
      <c r="A73" s="28" t="s">
        <v>142</v>
      </c>
      <c r="B73" s="29" t="s">
        <v>61</v>
      </c>
      <c r="C73" s="28">
        <v>20</v>
      </c>
      <c r="D73" s="28" t="s">
        <v>36</v>
      </c>
      <c r="E73" s="30"/>
      <c r="F73" s="31">
        <v>0</v>
      </c>
      <c r="G73" s="32">
        <f t="shared" si="13"/>
        <v>0</v>
      </c>
      <c r="H73" s="31">
        <v>0</v>
      </c>
      <c r="I73" s="32">
        <f t="shared" si="7"/>
        <v>0</v>
      </c>
      <c r="J73" s="32">
        <f t="shared" si="8"/>
        <v>0</v>
      </c>
      <c r="K73" s="32">
        <f t="shared" si="9"/>
        <v>0</v>
      </c>
      <c r="L73" s="32">
        <f t="shared" si="10"/>
        <v>0</v>
      </c>
      <c r="M73" s="32">
        <f t="shared" si="11"/>
        <v>0</v>
      </c>
      <c r="N73" s="33">
        <f t="shared" si="12"/>
        <v>0</v>
      </c>
    </row>
    <row r="74" spans="1:14" s="34" customFormat="1" ht="34.799999999999997" customHeight="1" x14ac:dyDescent="0.3">
      <c r="A74" s="28" t="s">
        <v>143</v>
      </c>
      <c r="B74" s="29" t="s">
        <v>78</v>
      </c>
      <c r="C74" s="28">
        <v>41</v>
      </c>
      <c r="D74" s="28" t="s">
        <v>36</v>
      </c>
      <c r="E74" s="30"/>
      <c r="F74" s="31">
        <v>0</v>
      </c>
      <c r="G74" s="32">
        <f t="shared" si="13"/>
        <v>0</v>
      </c>
      <c r="H74" s="31">
        <v>0</v>
      </c>
      <c r="I74" s="32">
        <f t="shared" si="7"/>
        <v>0</v>
      </c>
      <c r="J74" s="32">
        <f t="shared" si="8"/>
        <v>0</v>
      </c>
      <c r="K74" s="32">
        <f t="shared" si="9"/>
        <v>0</v>
      </c>
      <c r="L74" s="32">
        <f t="shared" si="10"/>
        <v>0</v>
      </c>
      <c r="M74" s="32">
        <f t="shared" si="11"/>
        <v>0</v>
      </c>
      <c r="N74" s="33">
        <f t="shared" si="12"/>
        <v>0</v>
      </c>
    </row>
    <row r="75" spans="1:14" s="34" customFormat="1" ht="25.2" customHeight="1" x14ac:dyDescent="0.3">
      <c r="A75" s="28">
        <v>61</v>
      </c>
      <c r="B75" s="29" t="s">
        <v>67</v>
      </c>
      <c r="C75" s="28">
        <v>2</v>
      </c>
      <c r="D75" s="28" t="s">
        <v>36</v>
      </c>
      <c r="E75" s="30"/>
      <c r="F75" s="31">
        <v>0</v>
      </c>
      <c r="G75" s="32">
        <f t="shared" si="13"/>
        <v>0</v>
      </c>
      <c r="H75" s="31">
        <v>0</v>
      </c>
      <c r="I75" s="32">
        <f t="shared" si="7"/>
        <v>0</v>
      </c>
      <c r="J75" s="32">
        <f t="shared" si="8"/>
        <v>0</v>
      </c>
      <c r="K75" s="32">
        <f t="shared" si="9"/>
        <v>0</v>
      </c>
      <c r="L75" s="32">
        <f t="shared" si="10"/>
        <v>0</v>
      </c>
      <c r="M75" s="32">
        <f t="shared" si="11"/>
        <v>0</v>
      </c>
      <c r="N75" s="33">
        <f t="shared" si="12"/>
        <v>0</v>
      </c>
    </row>
    <row r="76" spans="1:14" s="34" customFormat="1" ht="80.400000000000006" customHeight="1" x14ac:dyDescent="0.3">
      <c r="A76" s="28" t="s">
        <v>144</v>
      </c>
      <c r="B76" s="29" t="s">
        <v>111</v>
      </c>
      <c r="C76" s="28">
        <v>9</v>
      </c>
      <c r="D76" s="28" t="s">
        <v>36</v>
      </c>
      <c r="E76" s="30"/>
      <c r="F76" s="31">
        <v>0</v>
      </c>
      <c r="G76" s="32">
        <f t="shared" si="13"/>
        <v>0</v>
      </c>
      <c r="H76" s="31">
        <v>0</v>
      </c>
      <c r="I76" s="32">
        <f t="shared" si="7"/>
        <v>0</v>
      </c>
      <c r="J76" s="32">
        <f t="shared" si="8"/>
        <v>0</v>
      </c>
      <c r="K76" s="32">
        <f t="shared" si="9"/>
        <v>0</v>
      </c>
      <c r="L76" s="32">
        <f t="shared" si="10"/>
        <v>0</v>
      </c>
      <c r="M76" s="32">
        <f t="shared" si="11"/>
        <v>0</v>
      </c>
      <c r="N76" s="33">
        <f t="shared" si="12"/>
        <v>0</v>
      </c>
    </row>
    <row r="77" spans="1:14" s="34" customFormat="1" ht="49.8" customHeight="1" x14ac:dyDescent="0.3">
      <c r="A77" s="28" t="s">
        <v>145</v>
      </c>
      <c r="B77" s="29" t="s">
        <v>109</v>
      </c>
      <c r="C77" s="28">
        <v>3</v>
      </c>
      <c r="D77" s="28" t="s">
        <v>36</v>
      </c>
      <c r="E77" s="30"/>
      <c r="F77" s="31">
        <v>0</v>
      </c>
      <c r="G77" s="32">
        <f t="shared" si="13"/>
        <v>0</v>
      </c>
      <c r="H77" s="31">
        <v>0</v>
      </c>
      <c r="I77" s="32">
        <f t="shared" si="7"/>
        <v>0</v>
      </c>
      <c r="J77" s="32">
        <f t="shared" si="8"/>
        <v>0</v>
      </c>
      <c r="K77" s="32">
        <f t="shared" si="9"/>
        <v>0</v>
      </c>
      <c r="L77" s="32">
        <f t="shared" si="10"/>
        <v>0</v>
      </c>
      <c r="M77" s="32">
        <f t="shared" si="11"/>
        <v>0</v>
      </c>
      <c r="N77" s="33">
        <f t="shared" si="12"/>
        <v>0</v>
      </c>
    </row>
    <row r="78" spans="1:14" s="34" customFormat="1" ht="54.6" customHeight="1" x14ac:dyDescent="0.3">
      <c r="A78" s="28">
        <v>183</v>
      </c>
      <c r="B78" s="29" t="s">
        <v>109</v>
      </c>
      <c r="C78" s="28">
        <v>1</v>
      </c>
      <c r="D78" s="28" t="s">
        <v>36</v>
      </c>
      <c r="E78" s="30"/>
      <c r="F78" s="31">
        <v>0</v>
      </c>
      <c r="G78" s="32">
        <f t="shared" si="13"/>
        <v>0</v>
      </c>
      <c r="H78" s="31">
        <v>0</v>
      </c>
      <c r="I78" s="32">
        <f t="shared" si="7"/>
        <v>0</v>
      </c>
      <c r="J78" s="32">
        <f t="shared" si="8"/>
        <v>0</v>
      </c>
      <c r="K78" s="32">
        <f t="shared" si="9"/>
        <v>0</v>
      </c>
      <c r="L78" s="32">
        <f t="shared" si="10"/>
        <v>0</v>
      </c>
      <c r="M78" s="32">
        <f t="shared" si="11"/>
        <v>0</v>
      </c>
      <c r="N78" s="33">
        <f t="shared" si="12"/>
        <v>0</v>
      </c>
    </row>
    <row r="79" spans="1:14" s="34" customFormat="1" ht="69.599999999999994" customHeight="1" x14ac:dyDescent="0.3">
      <c r="A79" s="28" t="s">
        <v>146</v>
      </c>
      <c r="B79" s="29" t="s">
        <v>97</v>
      </c>
      <c r="C79" s="28">
        <v>2</v>
      </c>
      <c r="D79" s="28" t="s">
        <v>36</v>
      </c>
      <c r="E79" s="30"/>
      <c r="F79" s="31">
        <v>0</v>
      </c>
      <c r="G79" s="32">
        <f t="shared" si="13"/>
        <v>0</v>
      </c>
      <c r="H79" s="31">
        <v>0</v>
      </c>
      <c r="I79" s="32">
        <f t="shared" si="7"/>
        <v>0</v>
      </c>
      <c r="J79" s="32">
        <f t="shared" si="8"/>
        <v>0</v>
      </c>
      <c r="K79" s="32">
        <f t="shared" si="9"/>
        <v>0</v>
      </c>
      <c r="L79" s="32">
        <f t="shared" si="10"/>
        <v>0</v>
      </c>
      <c r="M79" s="32">
        <f t="shared" si="11"/>
        <v>0</v>
      </c>
      <c r="N79" s="33">
        <f t="shared" si="12"/>
        <v>0</v>
      </c>
    </row>
    <row r="80" spans="1:14" s="34" customFormat="1" ht="55.2" x14ac:dyDescent="0.3">
      <c r="A80" s="28" t="s">
        <v>147</v>
      </c>
      <c r="B80" s="29" t="s">
        <v>68</v>
      </c>
      <c r="C80" s="28">
        <v>5</v>
      </c>
      <c r="D80" s="28" t="s">
        <v>36</v>
      </c>
      <c r="E80" s="30"/>
      <c r="F80" s="31">
        <v>0</v>
      </c>
      <c r="G80" s="32">
        <f t="shared" si="13"/>
        <v>0</v>
      </c>
      <c r="H80" s="31">
        <v>0</v>
      </c>
      <c r="I80" s="32">
        <f t="shared" si="7"/>
        <v>0</v>
      </c>
      <c r="J80" s="32">
        <f t="shared" si="8"/>
        <v>0</v>
      </c>
      <c r="K80" s="32">
        <f t="shared" si="9"/>
        <v>0</v>
      </c>
      <c r="L80" s="32">
        <f t="shared" si="10"/>
        <v>0</v>
      </c>
      <c r="M80" s="32">
        <f t="shared" si="11"/>
        <v>0</v>
      </c>
      <c r="N80" s="33">
        <f t="shared" si="12"/>
        <v>0</v>
      </c>
    </row>
    <row r="81" spans="1:14" s="34" customFormat="1" ht="55.2" x14ac:dyDescent="0.3">
      <c r="A81" s="28">
        <v>82</v>
      </c>
      <c r="B81" s="29" t="s">
        <v>80</v>
      </c>
      <c r="C81" s="28">
        <v>3</v>
      </c>
      <c r="D81" s="28" t="s">
        <v>36</v>
      </c>
      <c r="E81" s="30"/>
      <c r="F81" s="31">
        <v>0</v>
      </c>
      <c r="G81" s="32">
        <f t="shared" si="13"/>
        <v>0</v>
      </c>
      <c r="H81" s="31">
        <v>0</v>
      </c>
      <c r="I81" s="32">
        <f t="shared" si="7"/>
        <v>0</v>
      </c>
      <c r="J81" s="32">
        <f t="shared" si="8"/>
        <v>0</v>
      </c>
      <c r="K81" s="32">
        <f t="shared" si="9"/>
        <v>0</v>
      </c>
      <c r="L81" s="32">
        <f t="shared" si="10"/>
        <v>0</v>
      </c>
      <c r="M81" s="32">
        <f t="shared" si="11"/>
        <v>0</v>
      </c>
      <c r="N81" s="33">
        <f t="shared" si="12"/>
        <v>0</v>
      </c>
    </row>
    <row r="82" spans="1:14" s="34" customFormat="1" ht="184.2" customHeight="1" x14ac:dyDescent="0.3">
      <c r="A82" s="28" t="s">
        <v>148</v>
      </c>
      <c r="B82" s="29" t="s">
        <v>113</v>
      </c>
      <c r="C82" s="28">
        <v>19</v>
      </c>
      <c r="D82" s="28" t="s">
        <v>36</v>
      </c>
      <c r="E82" s="30"/>
      <c r="F82" s="31">
        <v>0</v>
      </c>
      <c r="G82" s="32">
        <f t="shared" si="13"/>
        <v>0</v>
      </c>
      <c r="H82" s="31">
        <v>0</v>
      </c>
      <c r="I82" s="32">
        <f t="shared" si="7"/>
        <v>0</v>
      </c>
      <c r="J82" s="32">
        <f t="shared" si="8"/>
        <v>0</v>
      </c>
      <c r="K82" s="32">
        <f t="shared" si="9"/>
        <v>0</v>
      </c>
      <c r="L82" s="32">
        <f t="shared" si="10"/>
        <v>0</v>
      </c>
      <c r="M82" s="32">
        <f t="shared" si="11"/>
        <v>0</v>
      </c>
      <c r="N82" s="33">
        <f t="shared" si="12"/>
        <v>0</v>
      </c>
    </row>
    <row r="83" spans="1:14" s="34" customFormat="1" ht="46.8" customHeight="1" x14ac:dyDescent="0.3">
      <c r="A83" s="28">
        <v>198</v>
      </c>
      <c r="B83" s="29" t="s">
        <v>118</v>
      </c>
      <c r="C83" s="28">
        <v>31</v>
      </c>
      <c r="D83" s="28" t="s">
        <v>153</v>
      </c>
      <c r="E83" s="30"/>
      <c r="F83" s="31">
        <v>0</v>
      </c>
      <c r="G83" s="32">
        <f t="shared" si="13"/>
        <v>0</v>
      </c>
      <c r="H83" s="31">
        <v>0</v>
      </c>
      <c r="I83" s="32">
        <f t="shared" si="7"/>
        <v>0</v>
      </c>
      <c r="J83" s="32">
        <f t="shared" si="8"/>
        <v>0</v>
      </c>
      <c r="K83" s="32">
        <f t="shared" si="9"/>
        <v>0</v>
      </c>
      <c r="L83" s="32">
        <f t="shared" si="10"/>
        <v>0</v>
      </c>
      <c r="M83" s="32">
        <f t="shared" si="11"/>
        <v>0</v>
      </c>
      <c r="N83" s="33">
        <f t="shared" si="12"/>
        <v>0</v>
      </c>
    </row>
    <row r="84" spans="1:14" s="34" customFormat="1" ht="55.2" x14ac:dyDescent="0.3">
      <c r="A84" s="28" t="s">
        <v>149</v>
      </c>
      <c r="B84" s="29" t="s">
        <v>89</v>
      </c>
      <c r="C84" s="28">
        <v>15</v>
      </c>
      <c r="D84" s="28" t="s">
        <v>36</v>
      </c>
      <c r="E84" s="30"/>
      <c r="F84" s="31">
        <v>0</v>
      </c>
      <c r="G84" s="32">
        <f t="shared" si="13"/>
        <v>0</v>
      </c>
      <c r="H84" s="31">
        <v>0</v>
      </c>
      <c r="I84" s="32">
        <f t="shared" si="7"/>
        <v>0</v>
      </c>
      <c r="J84" s="32">
        <f t="shared" si="8"/>
        <v>0</v>
      </c>
      <c r="K84" s="32">
        <f t="shared" si="9"/>
        <v>0</v>
      </c>
      <c r="L84" s="32">
        <f t="shared" si="10"/>
        <v>0</v>
      </c>
      <c r="M84" s="32">
        <f t="shared" si="11"/>
        <v>0</v>
      </c>
      <c r="N84" s="33">
        <f t="shared" si="12"/>
        <v>0</v>
      </c>
    </row>
    <row r="85" spans="1:14" s="34" customFormat="1" ht="163.19999999999999" customHeight="1" x14ac:dyDescent="0.3">
      <c r="A85" s="28">
        <v>151</v>
      </c>
      <c r="B85" s="29" t="s">
        <v>99</v>
      </c>
      <c r="C85" s="28">
        <v>1</v>
      </c>
      <c r="D85" s="28" t="s">
        <v>36</v>
      </c>
      <c r="E85" s="30"/>
      <c r="F85" s="31">
        <v>0</v>
      </c>
      <c r="G85" s="32">
        <f t="shared" si="13"/>
        <v>0</v>
      </c>
      <c r="H85" s="31">
        <v>0</v>
      </c>
      <c r="I85" s="32">
        <f t="shared" ref="I85:I101" si="14">ROUND(E85*H85,0)</f>
        <v>0</v>
      </c>
      <c r="J85" s="32">
        <f t="shared" ref="J85:J101" si="15">ROUND(E85+G85+I85,0)</f>
        <v>0</v>
      </c>
      <c r="K85" s="32">
        <f t="shared" ref="K85:K101" si="16">ROUND(E85*C85,0)</f>
        <v>0</v>
      </c>
      <c r="L85" s="32">
        <f t="shared" ref="L85:L101" si="17">ROUND(K85*F85,0)</f>
        <v>0</v>
      </c>
      <c r="M85" s="32">
        <f t="shared" ref="M85:M101" si="18">ROUND(K85*H85,0)</f>
        <v>0</v>
      </c>
      <c r="N85" s="33">
        <f t="shared" ref="N85:N101" si="19">ROUND(K85+M85+L85,0)</f>
        <v>0</v>
      </c>
    </row>
    <row r="86" spans="1:14" s="34" customFormat="1" ht="171" customHeight="1" x14ac:dyDescent="0.3">
      <c r="A86" s="28">
        <v>108</v>
      </c>
      <c r="B86" s="29" t="s">
        <v>92</v>
      </c>
      <c r="C86" s="28">
        <v>1</v>
      </c>
      <c r="D86" s="28" t="s">
        <v>36</v>
      </c>
      <c r="E86" s="30"/>
      <c r="F86" s="31">
        <v>0</v>
      </c>
      <c r="G86" s="32">
        <f t="shared" si="13"/>
        <v>0</v>
      </c>
      <c r="H86" s="31">
        <v>0</v>
      </c>
      <c r="I86" s="32">
        <f t="shared" si="14"/>
        <v>0</v>
      </c>
      <c r="J86" s="32">
        <f t="shared" si="15"/>
        <v>0</v>
      </c>
      <c r="K86" s="32">
        <f t="shared" si="16"/>
        <v>0</v>
      </c>
      <c r="L86" s="32">
        <f t="shared" si="17"/>
        <v>0</v>
      </c>
      <c r="M86" s="32">
        <f t="shared" si="18"/>
        <v>0</v>
      </c>
      <c r="N86" s="33">
        <f t="shared" si="19"/>
        <v>0</v>
      </c>
    </row>
    <row r="87" spans="1:14" s="34" customFormat="1" ht="174.6" customHeight="1" x14ac:dyDescent="0.3">
      <c r="A87" s="28">
        <v>166</v>
      </c>
      <c r="B87" s="29" t="s">
        <v>107</v>
      </c>
      <c r="C87" s="28">
        <v>1</v>
      </c>
      <c r="D87" s="28" t="s">
        <v>36</v>
      </c>
      <c r="E87" s="30"/>
      <c r="F87" s="31">
        <v>0</v>
      </c>
      <c r="G87" s="32">
        <f t="shared" si="13"/>
        <v>0</v>
      </c>
      <c r="H87" s="31">
        <v>0</v>
      </c>
      <c r="I87" s="32">
        <f t="shared" si="14"/>
        <v>0</v>
      </c>
      <c r="J87" s="32">
        <f t="shared" si="15"/>
        <v>0</v>
      </c>
      <c r="K87" s="32">
        <f t="shared" si="16"/>
        <v>0</v>
      </c>
      <c r="L87" s="32">
        <f t="shared" si="17"/>
        <v>0</v>
      </c>
      <c r="M87" s="32">
        <f t="shared" si="18"/>
        <v>0</v>
      </c>
      <c r="N87" s="33">
        <f t="shared" si="19"/>
        <v>0</v>
      </c>
    </row>
    <row r="88" spans="1:14" s="34" customFormat="1" ht="42" customHeight="1" x14ac:dyDescent="0.3">
      <c r="A88" s="28">
        <v>105</v>
      </c>
      <c r="B88" s="29" t="s">
        <v>90</v>
      </c>
      <c r="C88" s="28">
        <v>5</v>
      </c>
      <c r="D88" s="28" t="s">
        <v>36</v>
      </c>
      <c r="E88" s="30"/>
      <c r="F88" s="31">
        <v>0</v>
      </c>
      <c r="G88" s="32">
        <f t="shared" si="13"/>
        <v>0</v>
      </c>
      <c r="H88" s="31">
        <v>0</v>
      </c>
      <c r="I88" s="32">
        <f t="shared" si="14"/>
        <v>0</v>
      </c>
      <c r="J88" s="32">
        <f t="shared" si="15"/>
        <v>0</v>
      </c>
      <c r="K88" s="32">
        <f t="shared" si="16"/>
        <v>0</v>
      </c>
      <c r="L88" s="32">
        <f t="shared" si="17"/>
        <v>0</v>
      </c>
      <c r="M88" s="32">
        <f t="shared" si="18"/>
        <v>0</v>
      </c>
      <c r="N88" s="33">
        <f t="shared" si="19"/>
        <v>0</v>
      </c>
    </row>
    <row r="89" spans="1:14" s="34" customFormat="1" ht="69" x14ac:dyDescent="0.3">
      <c r="A89" s="28">
        <v>161</v>
      </c>
      <c r="B89" s="29" t="s">
        <v>104</v>
      </c>
      <c r="C89" s="28">
        <v>12</v>
      </c>
      <c r="D89" s="28" t="s">
        <v>36</v>
      </c>
      <c r="E89" s="30"/>
      <c r="F89" s="31">
        <v>0</v>
      </c>
      <c r="G89" s="32">
        <f t="shared" ref="G89:G101" si="20">+ROUND(E89*F89,0)</f>
        <v>0</v>
      </c>
      <c r="H89" s="31">
        <v>0</v>
      </c>
      <c r="I89" s="32">
        <f t="shared" si="14"/>
        <v>0</v>
      </c>
      <c r="J89" s="32">
        <f t="shared" si="15"/>
        <v>0</v>
      </c>
      <c r="K89" s="32">
        <f t="shared" si="16"/>
        <v>0</v>
      </c>
      <c r="L89" s="32">
        <f t="shared" si="17"/>
        <v>0</v>
      </c>
      <c r="M89" s="32">
        <f t="shared" si="18"/>
        <v>0</v>
      </c>
      <c r="N89" s="33">
        <f t="shared" si="19"/>
        <v>0</v>
      </c>
    </row>
    <row r="90" spans="1:14" s="34" customFormat="1" ht="58.2" customHeight="1" x14ac:dyDescent="0.3">
      <c r="A90" s="28">
        <v>107</v>
      </c>
      <c r="B90" s="29" t="s">
        <v>91</v>
      </c>
      <c r="C90" s="28">
        <v>74</v>
      </c>
      <c r="D90" s="28" t="s">
        <v>36</v>
      </c>
      <c r="E90" s="30"/>
      <c r="F90" s="31">
        <v>0</v>
      </c>
      <c r="G90" s="32">
        <f t="shared" si="20"/>
        <v>0</v>
      </c>
      <c r="H90" s="31">
        <v>0</v>
      </c>
      <c r="I90" s="32">
        <f t="shared" si="14"/>
        <v>0</v>
      </c>
      <c r="J90" s="32">
        <f t="shared" si="15"/>
        <v>0</v>
      </c>
      <c r="K90" s="32">
        <f t="shared" si="16"/>
        <v>0</v>
      </c>
      <c r="L90" s="32">
        <f t="shared" si="17"/>
        <v>0</v>
      </c>
      <c r="M90" s="32">
        <f t="shared" si="18"/>
        <v>0</v>
      </c>
      <c r="N90" s="33">
        <f t="shared" si="19"/>
        <v>0</v>
      </c>
    </row>
    <row r="91" spans="1:14" s="34" customFormat="1" ht="69" x14ac:dyDescent="0.3">
      <c r="A91" s="28" t="s">
        <v>150</v>
      </c>
      <c r="B91" s="29" t="s">
        <v>84</v>
      </c>
      <c r="C91" s="28">
        <v>108</v>
      </c>
      <c r="D91" s="28" t="s">
        <v>36</v>
      </c>
      <c r="E91" s="30"/>
      <c r="F91" s="31">
        <v>0</v>
      </c>
      <c r="G91" s="32">
        <f t="shared" si="20"/>
        <v>0</v>
      </c>
      <c r="H91" s="31">
        <v>0</v>
      </c>
      <c r="I91" s="32">
        <f t="shared" si="14"/>
        <v>0</v>
      </c>
      <c r="J91" s="32">
        <f t="shared" si="15"/>
        <v>0</v>
      </c>
      <c r="K91" s="32">
        <f t="shared" si="16"/>
        <v>0</v>
      </c>
      <c r="L91" s="32">
        <f t="shared" si="17"/>
        <v>0</v>
      </c>
      <c r="M91" s="32">
        <f t="shared" si="18"/>
        <v>0</v>
      </c>
      <c r="N91" s="33">
        <f t="shared" si="19"/>
        <v>0</v>
      </c>
    </row>
    <row r="92" spans="1:14" s="34" customFormat="1" ht="211.8" customHeight="1" x14ac:dyDescent="0.3">
      <c r="A92" s="28">
        <v>158</v>
      </c>
      <c r="B92" s="29" t="s">
        <v>101</v>
      </c>
      <c r="C92" s="28">
        <v>8</v>
      </c>
      <c r="D92" s="28" t="s">
        <v>36</v>
      </c>
      <c r="E92" s="30"/>
      <c r="F92" s="31">
        <v>0</v>
      </c>
      <c r="G92" s="32">
        <f t="shared" si="20"/>
        <v>0</v>
      </c>
      <c r="H92" s="31">
        <v>0</v>
      </c>
      <c r="I92" s="32">
        <f t="shared" si="14"/>
        <v>0</v>
      </c>
      <c r="J92" s="32">
        <f t="shared" si="15"/>
        <v>0</v>
      </c>
      <c r="K92" s="32">
        <f t="shared" si="16"/>
        <v>0</v>
      </c>
      <c r="L92" s="32">
        <f t="shared" si="17"/>
        <v>0</v>
      </c>
      <c r="M92" s="32">
        <f t="shared" si="18"/>
        <v>0</v>
      </c>
      <c r="N92" s="33">
        <f t="shared" si="19"/>
        <v>0</v>
      </c>
    </row>
    <row r="93" spans="1:14" s="34" customFormat="1" ht="69.599999999999994" customHeight="1" x14ac:dyDescent="0.3">
      <c r="A93" s="28">
        <v>5</v>
      </c>
      <c r="B93" s="29" t="s">
        <v>43</v>
      </c>
      <c r="C93" s="28">
        <v>1</v>
      </c>
      <c r="D93" s="28" t="s">
        <v>36</v>
      </c>
      <c r="E93" s="30"/>
      <c r="F93" s="31">
        <v>0</v>
      </c>
      <c r="G93" s="32">
        <f t="shared" si="20"/>
        <v>0</v>
      </c>
      <c r="H93" s="31">
        <v>0</v>
      </c>
      <c r="I93" s="32">
        <f t="shared" si="14"/>
        <v>0</v>
      </c>
      <c r="J93" s="32">
        <f t="shared" si="15"/>
        <v>0</v>
      </c>
      <c r="K93" s="32">
        <f t="shared" si="16"/>
        <v>0</v>
      </c>
      <c r="L93" s="32">
        <f t="shared" si="17"/>
        <v>0</v>
      </c>
      <c r="M93" s="32">
        <f t="shared" si="18"/>
        <v>0</v>
      </c>
      <c r="N93" s="33">
        <f t="shared" si="19"/>
        <v>0</v>
      </c>
    </row>
    <row r="94" spans="1:14" s="34" customFormat="1" ht="160.80000000000001" customHeight="1" x14ac:dyDescent="0.3">
      <c r="A94" s="28">
        <v>71</v>
      </c>
      <c r="B94" s="29" t="s">
        <v>73</v>
      </c>
      <c r="C94" s="28">
        <v>17</v>
      </c>
      <c r="D94" s="28" t="s">
        <v>36</v>
      </c>
      <c r="E94" s="30"/>
      <c r="F94" s="31">
        <v>0</v>
      </c>
      <c r="G94" s="32">
        <f t="shared" si="20"/>
        <v>0</v>
      </c>
      <c r="H94" s="31">
        <v>0</v>
      </c>
      <c r="I94" s="32">
        <f t="shared" si="14"/>
        <v>0</v>
      </c>
      <c r="J94" s="32">
        <f t="shared" si="15"/>
        <v>0</v>
      </c>
      <c r="K94" s="32">
        <f t="shared" si="16"/>
        <v>0</v>
      </c>
      <c r="L94" s="32">
        <f t="shared" si="17"/>
        <v>0</v>
      </c>
      <c r="M94" s="32">
        <f t="shared" si="18"/>
        <v>0</v>
      </c>
      <c r="N94" s="33">
        <f t="shared" si="19"/>
        <v>0</v>
      </c>
    </row>
    <row r="95" spans="1:14" s="34" customFormat="1" ht="109.2" customHeight="1" x14ac:dyDescent="0.3">
      <c r="A95" s="28">
        <v>77</v>
      </c>
      <c r="B95" s="29" t="s">
        <v>76</v>
      </c>
      <c r="C95" s="28">
        <v>1</v>
      </c>
      <c r="D95" s="28" t="s">
        <v>36</v>
      </c>
      <c r="E95" s="30"/>
      <c r="F95" s="31">
        <v>0</v>
      </c>
      <c r="G95" s="32">
        <f t="shared" si="20"/>
        <v>0</v>
      </c>
      <c r="H95" s="31">
        <v>0</v>
      </c>
      <c r="I95" s="32">
        <f t="shared" si="14"/>
        <v>0</v>
      </c>
      <c r="J95" s="32">
        <f t="shared" si="15"/>
        <v>0</v>
      </c>
      <c r="K95" s="32">
        <f t="shared" si="16"/>
        <v>0</v>
      </c>
      <c r="L95" s="32">
        <f t="shared" si="17"/>
        <v>0</v>
      </c>
      <c r="M95" s="32">
        <f t="shared" si="18"/>
        <v>0</v>
      </c>
      <c r="N95" s="33">
        <f t="shared" si="19"/>
        <v>0</v>
      </c>
    </row>
    <row r="96" spans="1:14" s="34" customFormat="1" ht="249" customHeight="1" x14ac:dyDescent="0.3">
      <c r="A96" s="28">
        <v>188</v>
      </c>
      <c r="B96" s="29" t="s">
        <v>112</v>
      </c>
      <c r="C96" s="28">
        <v>1</v>
      </c>
      <c r="D96" s="28" t="s">
        <v>36</v>
      </c>
      <c r="E96" s="30"/>
      <c r="F96" s="31">
        <v>0</v>
      </c>
      <c r="G96" s="32">
        <f t="shared" si="20"/>
        <v>0</v>
      </c>
      <c r="H96" s="31">
        <v>0</v>
      </c>
      <c r="I96" s="32">
        <f t="shared" si="14"/>
        <v>0</v>
      </c>
      <c r="J96" s="32">
        <f t="shared" si="15"/>
        <v>0</v>
      </c>
      <c r="K96" s="32">
        <f t="shared" si="16"/>
        <v>0</v>
      </c>
      <c r="L96" s="32">
        <f t="shared" si="17"/>
        <v>0</v>
      </c>
      <c r="M96" s="32">
        <f t="shared" si="18"/>
        <v>0</v>
      </c>
      <c r="N96" s="33">
        <f t="shared" si="19"/>
        <v>0</v>
      </c>
    </row>
    <row r="97" spans="1:14" s="34" customFormat="1" ht="189" customHeight="1" x14ac:dyDescent="0.3">
      <c r="A97" s="28">
        <v>75</v>
      </c>
      <c r="B97" s="29" t="s">
        <v>74</v>
      </c>
      <c r="C97" s="28">
        <v>1</v>
      </c>
      <c r="D97" s="28" t="s">
        <v>36</v>
      </c>
      <c r="E97" s="30"/>
      <c r="F97" s="31">
        <v>0</v>
      </c>
      <c r="G97" s="32">
        <f t="shared" si="20"/>
        <v>0</v>
      </c>
      <c r="H97" s="31">
        <v>0</v>
      </c>
      <c r="I97" s="32">
        <f t="shared" si="14"/>
        <v>0</v>
      </c>
      <c r="J97" s="32">
        <f t="shared" si="15"/>
        <v>0</v>
      </c>
      <c r="K97" s="32">
        <f t="shared" si="16"/>
        <v>0</v>
      </c>
      <c r="L97" s="32">
        <f t="shared" si="17"/>
        <v>0</v>
      </c>
      <c r="M97" s="32">
        <f t="shared" si="18"/>
        <v>0</v>
      </c>
      <c r="N97" s="33">
        <f t="shared" si="19"/>
        <v>0</v>
      </c>
    </row>
    <row r="98" spans="1:14" s="34" customFormat="1" ht="173.4" customHeight="1" x14ac:dyDescent="0.3">
      <c r="A98" s="28">
        <v>199</v>
      </c>
      <c r="B98" s="29" t="s">
        <v>119</v>
      </c>
      <c r="C98" s="28">
        <v>1</v>
      </c>
      <c r="D98" s="28" t="s">
        <v>36</v>
      </c>
      <c r="E98" s="30"/>
      <c r="F98" s="31">
        <v>0</v>
      </c>
      <c r="G98" s="32">
        <f t="shared" si="20"/>
        <v>0</v>
      </c>
      <c r="H98" s="31">
        <v>0</v>
      </c>
      <c r="I98" s="32">
        <f t="shared" si="14"/>
        <v>0</v>
      </c>
      <c r="J98" s="32">
        <f t="shared" si="15"/>
        <v>0</v>
      </c>
      <c r="K98" s="32">
        <f t="shared" si="16"/>
        <v>0</v>
      </c>
      <c r="L98" s="32">
        <f t="shared" si="17"/>
        <v>0</v>
      </c>
      <c r="M98" s="32">
        <f t="shared" si="18"/>
        <v>0</v>
      </c>
      <c r="N98" s="33">
        <f t="shared" si="19"/>
        <v>0</v>
      </c>
    </row>
    <row r="99" spans="1:14" s="34" customFormat="1" ht="93.6" customHeight="1" x14ac:dyDescent="0.3">
      <c r="A99" s="28" t="s">
        <v>151</v>
      </c>
      <c r="B99" s="29" t="s">
        <v>42</v>
      </c>
      <c r="C99" s="28">
        <v>85</v>
      </c>
      <c r="D99" s="28" t="s">
        <v>36</v>
      </c>
      <c r="E99" s="30"/>
      <c r="F99" s="31">
        <v>0</v>
      </c>
      <c r="G99" s="32">
        <f t="shared" si="20"/>
        <v>0</v>
      </c>
      <c r="H99" s="31">
        <v>0</v>
      </c>
      <c r="I99" s="32">
        <f t="shared" si="14"/>
        <v>0</v>
      </c>
      <c r="J99" s="32">
        <f t="shared" si="15"/>
        <v>0</v>
      </c>
      <c r="K99" s="32">
        <f t="shared" si="16"/>
        <v>0</v>
      </c>
      <c r="L99" s="32">
        <f t="shared" si="17"/>
        <v>0</v>
      </c>
      <c r="M99" s="32">
        <f t="shared" si="18"/>
        <v>0</v>
      </c>
      <c r="N99" s="33">
        <f t="shared" si="19"/>
        <v>0</v>
      </c>
    </row>
    <row r="100" spans="1:14" s="34" customFormat="1" ht="41.4" x14ac:dyDescent="0.3">
      <c r="A100" s="28">
        <v>184</v>
      </c>
      <c r="B100" s="29" t="s">
        <v>110</v>
      </c>
      <c r="C100" s="28">
        <v>4</v>
      </c>
      <c r="D100" s="28" t="s">
        <v>36</v>
      </c>
      <c r="E100" s="30"/>
      <c r="F100" s="31">
        <v>0</v>
      </c>
      <c r="G100" s="32">
        <f t="shared" si="20"/>
        <v>0</v>
      </c>
      <c r="H100" s="31">
        <v>0</v>
      </c>
      <c r="I100" s="32">
        <f t="shared" si="14"/>
        <v>0</v>
      </c>
      <c r="J100" s="32">
        <f t="shared" si="15"/>
        <v>0</v>
      </c>
      <c r="K100" s="32">
        <f t="shared" si="16"/>
        <v>0</v>
      </c>
      <c r="L100" s="32">
        <f t="shared" si="17"/>
        <v>0</v>
      </c>
      <c r="M100" s="32">
        <f t="shared" si="18"/>
        <v>0</v>
      </c>
      <c r="N100" s="33">
        <f t="shared" si="19"/>
        <v>0</v>
      </c>
    </row>
    <row r="101" spans="1:14" s="34" customFormat="1" ht="45.6" customHeight="1" x14ac:dyDescent="0.3">
      <c r="A101" s="28" t="s">
        <v>152</v>
      </c>
      <c r="B101" s="29" t="s">
        <v>51</v>
      </c>
      <c r="C101" s="28">
        <v>4</v>
      </c>
      <c r="D101" s="28" t="s">
        <v>36</v>
      </c>
      <c r="E101" s="30"/>
      <c r="F101" s="31">
        <v>0</v>
      </c>
      <c r="G101" s="32">
        <f t="shared" si="20"/>
        <v>0</v>
      </c>
      <c r="H101" s="31">
        <v>0</v>
      </c>
      <c r="I101" s="32">
        <f t="shared" si="14"/>
        <v>0</v>
      </c>
      <c r="J101" s="32">
        <f t="shared" si="15"/>
        <v>0</v>
      </c>
      <c r="K101" s="32">
        <f t="shared" si="16"/>
        <v>0</v>
      </c>
      <c r="L101" s="32">
        <f t="shared" si="17"/>
        <v>0</v>
      </c>
      <c r="M101" s="32">
        <f t="shared" si="18"/>
        <v>0</v>
      </c>
      <c r="N101" s="33">
        <f t="shared" si="19"/>
        <v>0</v>
      </c>
    </row>
    <row r="102" spans="1:14" s="27" customFormat="1" ht="42" customHeight="1" thickBot="1" x14ac:dyDescent="0.35">
      <c r="A102" s="15"/>
      <c r="B102" s="64"/>
      <c r="C102" s="64"/>
      <c r="D102" s="64"/>
      <c r="E102" s="64"/>
      <c r="F102" s="64"/>
      <c r="G102" s="64"/>
      <c r="H102" s="64"/>
      <c r="I102" s="64"/>
      <c r="J102" s="64"/>
      <c r="K102" s="64"/>
      <c r="L102" s="65" t="s">
        <v>33</v>
      </c>
      <c r="M102" s="65"/>
      <c r="N102" s="18">
        <f>SUMIF(F:F,0%,K:K)</f>
        <v>0</v>
      </c>
    </row>
    <row r="103" spans="1:14" s="27" customFormat="1" ht="39" customHeight="1" x14ac:dyDescent="0.3">
      <c r="A103" s="45"/>
      <c r="B103" s="45"/>
      <c r="C103" s="45"/>
      <c r="D103" s="45"/>
      <c r="E103" s="45"/>
      <c r="F103" s="45"/>
      <c r="G103" s="45"/>
      <c r="H103" s="45"/>
      <c r="I103" s="45"/>
      <c r="J103" s="45"/>
      <c r="K103" s="46"/>
      <c r="L103" s="36" t="s">
        <v>10</v>
      </c>
      <c r="M103" s="36"/>
      <c r="N103" s="19">
        <f>SUMIF(F:F,5%,K:K)</f>
        <v>0</v>
      </c>
    </row>
    <row r="104" spans="1:14" s="27" customFormat="1" ht="26.4" customHeight="1" x14ac:dyDescent="0.3">
      <c r="A104" s="47"/>
      <c r="B104" s="47"/>
      <c r="C104" s="47"/>
      <c r="D104" s="47"/>
      <c r="E104" s="47"/>
      <c r="F104" s="47"/>
      <c r="G104" s="47"/>
      <c r="H104" s="47"/>
      <c r="I104" s="47"/>
      <c r="J104" s="47"/>
      <c r="K104" s="48"/>
      <c r="L104" s="36" t="s">
        <v>11</v>
      </c>
      <c r="M104" s="36"/>
      <c r="N104" s="19">
        <f>SUMIF(F:F,19%,K:K)</f>
        <v>0</v>
      </c>
    </row>
    <row r="105" spans="1:14" s="27" customFormat="1" ht="26.4" customHeight="1" x14ac:dyDescent="0.3">
      <c r="A105" s="47"/>
      <c r="B105" s="47"/>
      <c r="C105" s="47"/>
      <c r="D105" s="47"/>
      <c r="E105" s="47"/>
      <c r="F105" s="47"/>
      <c r="G105" s="47"/>
      <c r="H105" s="47"/>
      <c r="I105" s="47"/>
      <c r="J105" s="47"/>
      <c r="K105" s="48"/>
      <c r="L105" s="37" t="s">
        <v>7</v>
      </c>
      <c r="M105" s="38"/>
      <c r="N105" s="20">
        <f>SUM(N102:N104)</f>
        <v>0</v>
      </c>
    </row>
    <row r="106" spans="1:14" s="27" customFormat="1" ht="26.4" customHeight="1" x14ac:dyDescent="0.3">
      <c r="A106" s="47"/>
      <c r="B106" s="47"/>
      <c r="C106" s="47"/>
      <c r="D106" s="47"/>
      <c r="E106" s="47"/>
      <c r="F106" s="47"/>
      <c r="G106" s="47"/>
      <c r="H106" s="47"/>
      <c r="I106" s="47"/>
      <c r="J106" s="47"/>
      <c r="K106" s="48"/>
      <c r="L106" s="39" t="s">
        <v>12</v>
      </c>
      <c r="M106" s="40"/>
      <c r="N106" s="19">
        <f>SUMIF(F:F,5%,L:L)</f>
        <v>0</v>
      </c>
    </row>
    <row r="107" spans="1:14" s="27" customFormat="1" ht="26.4" customHeight="1" x14ac:dyDescent="0.3">
      <c r="A107" s="47"/>
      <c r="B107" s="47"/>
      <c r="C107" s="47"/>
      <c r="D107" s="47"/>
      <c r="E107" s="47"/>
      <c r="F107" s="47"/>
      <c r="G107" s="47"/>
      <c r="H107" s="47"/>
      <c r="I107" s="47"/>
      <c r="J107" s="47"/>
      <c r="K107" s="48"/>
      <c r="L107" s="39" t="s">
        <v>13</v>
      </c>
      <c r="M107" s="40"/>
      <c r="N107" s="19">
        <f>SUMIF(F:F,19%,L:L)</f>
        <v>0</v>
      </c>
    </row>
    <row r="108" spans="1:14" s="27" customFormat="1" ht="26.4" customHeight="1" x14ac:dyDescent="0.3">
      <c r="A108" s="47"/>
      <c r="B108" s="47"/>
      <c r="C108" s="47"/>
      <c r="D108" s="47"/>
      <c r="E108" s="47"/>
      <c r="F108" s="47"/>
      <c r="G108" s="47"/>
      <c r="H108" s="47"/>
      <c r="I108" s="47"/>
      <c r="J108" s="47"/>
      <c r="K108" s="48"/>
      <c r="L108" s="37" t="s">
        <v>14</v>
      </c>
      <c r="M108" s="38"/>
      <c r="N108" s="20">
        <f>SUM(N106:N107)</f>
        <v>0</v>
      </c>
    </row>
    <row r="109" spans="1:14" s="27" customFormat="1" ht="26.4" customHeight="1" x14ac:dyDescent="0.3">
      <c r="A109" s="47"/>
      <c r="B109" s="47"/>
      <c r="C109" s="47"/>
      <c r="D109" s="47"/>
      <c r="E109" s="47"/>
      <c r="F109" s="47"/>
      <c r="G109" s="47"/>
      <c r="H109" s="47"/>
      <c r="I109" s="47"/>
      <c r="J109" s="47"/>
      <c r="K109" s="48"/>
      <c r="L109" s="41" t="s">
        <v>31</v>
      </c>
      <c r="M109" s="42"/>
      <c r="N109" s="19">
        <f>ROUND(SUM(M20:M101),0)</f>
        <v>0</v>
      </c>
    </row>
    <row r="110" spans="1:14" s="27" customFormat="1" ht="26.4" customHeight="1" x14ac:dyDescent="0.3">
      <c r="A110" s="47"/>
      <c r="B110" s="47"/>
      <c r="C110" s="47"/>
      <c r="D110" s="47"/>
      <c r="E110" s="47"/>
      <c r="F110" s="47"/>
      <c r="G110" s="47"/>
      <c r="H110" s="47"/>
      <c r="I110" s="47"/>
      <c r="J110" s="47"/>
      <c r="K110" s="48"/>
      <c r="L110" s="43" t="s">
        <v>30</v>
      </c>
      <c r="M110" s="44"/>
      <c r="N110" s="20">
        <f>SUM(N109)</f>
        <v>0</v>
      </c>
    </row>
    <row r="111" spans="1:14" s="27" customFormat="1" ht="26.4" customHeight="1" x14ac:dyDescent="0.3">
      <c r="A111" s="49"/>
      <c r="B111" s="49"/>
      <c r="C111" s="49"/>
      <c r="D111" s="49"/>
      <c r="E111" s="49"/>
      <c r="F111" s="49"/>
      <c r="G111" s="49"/>
      <c r="H111" s="49"/>
      <c r="I111" s="49"/>
      <c r="J111" s="49"/>
      <c r="K111" s="50"/>
      <c r="L111" s="43" t="s">
        <v>15</v>
      </c>
      <c r="M111" s="44"/>
      <c r="N111" s="20">
        <f>+N105+N108+N110</f>
        <v>0</v>
      </c>
    </row>
    <row r="112" spans="1:14" x14ac:dyDescent="0.25">
      <c r="A112" s="22"/>
      <c r="B112" s="25"/>
      <c r="C112" s="22"/>
      <c r="D112" s="22"/>
      <c r="E112" s="22"/>
    </row>
    <row r="113" spans="1:14" x14ac:dyDescent="0.25">
      <c r="A113" s="35"/>
      <c r="B113" s="35"/>
      <c r="C113" s="35"/>
      <c r="D113" s="35"/>
      <c r="E113" s="22"/>
      <c r="F113" s="22"/>
      <c r="G113" s="22"/>
      <c r="H113" s="22"/>
      <c r="I113" s="22"/>
      <c r="J113" s="22"/>
      <c r="K113" s="22"/>
      <c r="L113" s="22"/>
      <c r="M113" s="22"/>
      <c r="N113" s="22"/>
    </row>
    <row r="114" spans="1:14" x14ac:dyDescent="0.25">
      <c r="A114" s="35"/>
      <c r="B114" s="35"/>
      <c r="C114" s="35"/>
      <c r="D114" s="35"/>
      <c r="E114" s="22"/>
      <c r="F114" s="22"/>
      <c r="G114" s="22"/>
      <c r="H114" s="22"/>
      <c r="I114" s="22"/>
      <c r="J114" s="22"/>
      <c r="K114" s="22"/>
      <c r="L114" s="22"/>
      <c r="M114" s="22"/>
      <c r="N114" s="22"/>
    </row>
    <row r="115" spans="1:14" ht="90.6" customHeight="1" x14ac:dyDescent="0.25">
      <c r="A115" s="35"/>
      <c r="B115" s="35"/>
      <c r="C115" s="35"/>
      <c r="D115" s="35"/>
      <c r="E115" s="22"/>
      <c r="F115" s="22"/>
      <c r="G115" s="22"/>
      <c r="H115" s="22"/>
      <c r="I115" s="22"/>
      <c r="J115" s="22"/>
      <c r="K115" s="22"/>
      <c r="L115" s="22"/>
      <c r="M115" s="22"/>
      <c r="N115" s="22"/>
    </row>
    <row r="116" spans="1:14" ht="14.4" thickBot="1" x14ac:dyDescent="0.3">
      <c r="A116" s="35"/>
      <c r="B116" s="35"/>
      <c r="C116" s="35"/>
      <c r="D116" s="35"/>
      <c r="E116" s="22"/>
      <c r="F116" s="22"/>
      <c r="G116" s="22"/>
      <c r="H116" s="22"/>
      <c r="I116" s="22"/>
      <c r="J116" s="22"/>
      <c r="K116" s="22"/>
      <c r="L116" s="22"/>
      <c r="M116" s="22"/>
      <c r="N116" s="22"/>
    </row>
    <row r="117" spans="1:14" x14ac:dyDescent="0.25">
      <c r="A117" s="22"/>
      <c r="B117" s="26" t="s">
        <v>19</v>
      </c>
      <c r="C117" s="22"/>
      <c r="D117" s="22"/>
      <c r="E117" s="22"/>
    </row>
    <row r="118" spans="1:14" x14ac:dyDescent="0.25">
      <c r="A118" s="22"/>
      <c r="B118" s="25"/>
      <c r="C118" s="22"/>
      <c r="D118" s="22"/>
      <c r="E118" s="22"/>
    </row>
    <row r="119" spans="1:14" x14ac:dyDescent="0.25">
      <c r="A119" s="21" t="s">
        <v>37</v>
      </c>
    </row>
  </sheetData>
  <sheetProtection algorithmName="SHA-512" hashValue="Ov6JLkfdDU7RXHS0h0WOzpxKbYGLGwfTdKnKaS9AX9sFPwtgebZGTqzlbT/TKih/tGxNx7wFqmroOcpB8LvMkw==" saltValue="DgoClaZuzVyG5YehImst2w==" spinCount="100000" sheet="1" selectLockedCells="1"/>
  <autoFilter ref="A19:N111" xr:uid="{00000000-0001-0000-0000-000000000000}"/>
  <mergeCells count="25">
    <mergeCell ref="B102:K102"/>
    <mergeCell ref="L102:M102"/>
    <mergeCell ref="C14:F14"/>
    <mergeCell ref="C16:F16"/>
    <mergeCell ref="C12:F12"/>
    <mergeCell ref="A12:B16"/>
    <mergeCell ref="M2:N5"/>
    <mergeCell ref="A10:B10"/>
    <mergeCell ref="A2:A5"/>
    <mergeCell ref="B2:L2"/>
    <mergeCell ref="B3:L3"/>
    <mergeCell ref="B4:L5"/>
    <mergeCell ref="E10:G10"/>
    <mergeCell ref="K10:M10"/>
    <mergeCell ref="A113:D116"/>
    <mergeCell ref="L104:M104"/>
    <mergeCell ref="L105:M105"/>
    <mergeCell ref="L106:M106"/>
    <mergeCell ref="L107:M107"/>
    <mergeCell ref="L109:M109"/>
    <mergeCell ref="L110:M110"/>
    <mergeCell ref="A103:K111"/>
    <mergeCell ref="L108:M108"/>
    <mergeCell ref="L111:M111"/>
    <mergeCell ref="L103:M103"/>
  </mergeCells>
  <conditionalFormatting sqref="B62">
    <cfRule type="duplicateValues" dxfId="4" priority="4"/>
    <cfRule type="duplicateValues" dxfId="3" priority="5"/>
  </conditionalFormatting>
  <conditionalFormatting sqref="B62">
    <cfRule type="duplicateValues" dxfId="2" priority="3"/>
  </conditionalFormatting>
  <conditionalFormatting sqref="B63">
    <cfRule type="duplicateValues" dxfId="1" priority="2"/>
  </conditionalFormatting>
  <conditionalFormatting sqref="B73">
    <cfRule type="duplicateValues" dxfId="0" priority="1"/>
  </conditionalFormatting>
  <dataValidations count="1">
    <dataValidation type="whole" allowBlank="1" showInputMessage="1" showErrorMessage="1" sqref="E20:E101" xr:uid="{00000000-0002-0000-0000-000000000000}">
      <formula1>0</formula1>
      <formula2>100000000</formula2>
    </dataValidation>
  </dataValidations>
  <pageMargins left="0.70866141732283472" right="0.70866141732283472" top="0.74803149606299213" bottom="0.74803149606299213" header="0.31496062992125984" footer="0.31496062992125984"/>
  <pageSetup paperSize="5" scale="49" orientation="landscape" r:id="rId1"/>
  <rowBreaks count="1" manualBreakCount="1">
    <brk id="96" max="1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Hoja2!$F$7:$F$8</xm:f>
          </x14:formula1>
          <xm:sqref>H20:H101</xm:sqref>
        </x14:dataValidation>
        <x14:dataValidation type="list" allowBlank="1" showInputMessage="1" showErrorMessage="1" xr:uid="{00000000-0002-0000-0000-000001000000}">
          <x14:formula1>
            <xm:f>Hoja2!$D$7:$D$9</xm:f>
          </x14:formula1>
          <xm:sqref>F20:F101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4.4" x14ac:dyDescent="0.3"/>
  <sheetData>
    <row r="7" spans="4:6" x14ac:dyDescent="0.3">
      <c r="D7" s="1">
        <v>0</v>
      </c>
      <c r="F7" s="3">
        <v>0.08</v>
      </c>
    </row>
    <row r="8" spans="4:6" x14ac:dyDescent="0.3">
      <c r="D8" s="1">
        <v>0.05</v>
      </c>
      <c r="F8" s="1">
        <v>0</v>
      </c>
    </row>
    <row r="9" spans="4:6" x14ac:dyDescent="0.3">
      <c r="D9" s="1">
        <v>0.19</v>
      </c>
    </row>
    <row r="10" spans="4:6" x14ac:dyDescent="0.3">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2022-09-22T00:26:42Z</cp:lastPrinted>
  <dcterms:created xsi:type="dcterms:W3CDTF">2017-04-28T13:22:52Z</dcterms:created>
  <dcterms:modified xsi:type="dcterms:W3CDTF">2022-09-22T01:34:26Z</dcterms:modified>
</cp:coreProperties>
</file>