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onik\UC\U CUNDINAMARCA\INV 136 MOBILIARIO LABORATORIO GENETICA FUSAGASUGA\ANEXOS PARA PUBLICAR\"/>
    </mc:Choice>
  </mc:AlternateContent>
  <bookViews>
    <workbookView xWindow="0" yWindow="0" windowWidth="11790" windowHeight="8505"/>
  </bookViews>
  <sheets>
    <sheet name="Hoja1" sheetId="1" r:id="rId1"/>
    <sheet name="Hoja2" sheetId="2" r:id="rId2"/>
  </sheets>
  <definedNames>
    <definedName name="_xlnm.Print_Area" localSheetId="0">Hoja1!$A$1:$N$45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3" i="1" l="1"/>
  <c r="N32" i="1"/>
  <c r="N29" i="1" l="1"/>
  <c r="G21" i="1" l="1"/>
  <c r="I21" i="1"/>
  <c r="K21" i="1"/>
  <c r="L21" i="1" s="1"/>
  <c r="G22" i="1"/>
  <c r="I22" i="1"/>
  <c r="K22" i="1"/>
  <c r="M22" i="1" s="1"/>
  <c r="G23" i="1"/>
  <c r="I23" i="1"/>
  <c r="K23" i="1"/>
  <c r="L23" i="1" s="1"/>
  <c r="G24" i="1"/>
  <c r="I24" i="1"/>
  <c r="K24" i="1"/>
  <c r="L24" i="1" s="1"/>
  <c r="G25" i="1"/>
  <c r="I25" i="1"/>
  <c r="K25" i="1"/>
  <c r="L25" i="1" s="1"/>
  <c r="G26" i="1"/>
  <c r="I26" i="1"/>
  <c r="K26" i="1"/>
  <c r="M26" i="1" s="1"/>
  <c r="G27" i="1"/>
  <c r="I27" i="1"/>
  <c r="K27" i="1"/>
  <c r="L26" i="1" l="1"/>
  <c r="N26" i="1" s="1"/>
  <c r="M25" i="1"/>
  <c r="N25" i="1" s="1"/>
  <c r="L22" i="1"/>
  <c r="N22" i="1" s="1"/>
  <c r="J27" i="1"/>
  <c r="J25" i="1"/>
  <c r="J23" i="1"/>
  <c r="J22" i="1"/>
  <c r="J21" i="1"/>
  <c r="J26" i="1"/>
  <c r="J24" i="1"/>
  <c r="M24" i="1"/>
  <c r="N24" i="1" s="1"/>
  <c r="M27" i="1"/>
  <c r="L27" i="1"/>
  <c r="M23" i="1"/>
  <c r="N23" i="1" s="1"/>
  <c r="M21" i="1"/>
  <c r="N21" i="1" s="1"/>
  <c r="G20" i="1"/>
  <c r="N27" i="1" l="1"/>
  <c r="K20" i="1"/>
  <c r="N30" i="1" s="1"/>
  <c r="L20" i="1" l="1"/>
  <c r="M20" i="1"/>
  <c r="N20" i="1" l="1"/>
  <c r="N34" i="1" l="1"/>
  <c r="N28" i="1"/>
  <c r="N31" i="1" l="1"/>
  <c r="N35" i="1"/>
  <c r="N36" i="1" s="1"/>
  <c r="I20" i="1"/>
  <c r="J20" i="1" s="1"/>
  <c r="N37"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<sst xmlns="http://schemas.openxmlformats.org/spreadsheetml/2006/main" count="57" uniqueCount="49">
  <si>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</si>
  <si>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</si>
  <si>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</si>
  <si>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</si>
  <si>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</si>
  <si>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</si>
  <si>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</si>
  <si>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</si>
  <si>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</si>
  <si>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</si>
  <si>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</si>
  <si>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</si>
  <si>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</si>
  <si>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</si>
  <si>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</si>
  <si>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</si>
  <si>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</si>
  <si>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</si>
  <si>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</si>
  <si>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</si>
  <si>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</si>
  <si>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</si>
  <si>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</si>
  <si>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</si>
  <si>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</si>
  <si>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</si>
  <si>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</si>
  <si>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</si>
  <si>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</si>
  <si>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</si>
  <si>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</si>
  <si>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</si>
  <si>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</si>
  <si>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</si>
  <si>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</si>
  <si>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</si>
  <si>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</si>
  <si>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</si>
  <si>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</si>
  <si>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</si>
  <si>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ANEXO 3. OFERTA ECONÓMICA</t>
  </si>
  <si>
    <t>Puestos de laboratorio, de 1,30 de ancho x 0,65 de fondo y 0,90 de alto, superficie de trabajo en resinas acrílicas de 12mm de espesor de alto tráfico con reengrueses en sus costados para un total de 30mm laterales, estructura rectangular de terminación con soldadura tipo mig y pintura en polvo electroestático color blanco, herraje sujetador para la superficie de trabajo flotante, nivelador en polipropileno de alto impacto 5mm espesor.</t>
  </si>
  <si>
    <t>Puesto de Laboratorio De 1,50 de ancho x 0,60 de fondo y 0,90 de alto, superficie de trabajo en resina acrílica de 12mm de espesor de alto tráfico con reengrueses en sus constados para un total de 30mm laterales, estructura rectangular de terminación con soldadura tipo mig y pintura en polvo electroestático color blanco, herraje sujetador para la superficie de trabajo flotante, nivelador en polipropileno de alto impacto 5mm espesor</t>
  </si>
  <si>
    <t>Puesto de Funcionario De 1,40 ancho x 0,60 de fondo y 0,75 de alto, superficie de trabajo en material aglomerado, espesor de 30mm de espesor enchapada por ambas caras superiores en laminado de alta presión termo fundida de alto tráfico en formica F8 e inferior en formica F6 cantos enchapados con borde rígido en PVC de 2mm de espesor y sistema de enchape térmico. bandeja inferior porta cables para conectividad estructura rectangular mínimo 10cm de ancho, grommet manual superior con tapa abatible para conexión de equipos corriente regulada, datos y vos bases en forma rectangular, posible terminación con soldadura tipo mig y pintura en polvo electroestático color blanco herraje sujetado para la superficie de trabajo flotante, en lamina cold rolled calibre 14, nivelador en polipropileno de alto impacto 5mm espesor, faldón frontal interno flotado posible lamina de aglomerado de 18mm con laminado de alta presión (formica) por ambas caras color a elegir. bordes canteados con sistema térmico, bocel rígido de 2mm de espesor en contorno.</t>
  </si>
  <si>
    <t>Puesto de lavado De 1,30 de ancho x 0,65 de fondo y 0,90 de alto, superficie de trabajo en resinas acrílicas de 12mm de espesor de alto tráfico con reengrueses en sus costados para un total de 30mm laterales, estructura rectangular de terminación con soldadura tipo mig y pintura en polvo electroestático color blanco, herraje sujetador para la superficie de trabajo flotante, nivelador en polipropileno de alto impacto 5mm espesor. Poceta en acero inoxidable suspendida con todas sus conexiones para desagües, incluye canal vertical para desagüe a piso</t>
  </si>
  <si>
    <t>Mueble metálico Extractor de vapores (Extractor ventilador industrial trifásico blindado)
24 Pulgadas 110v; Carcasa en Metal en color gris y rotor estampado en Lámina color rojo, Tamaño: 12”,16”,20”,24”, Alto caudal de aire, Operación silenciosa; Rotor de alta eficiencia; Guardas de Seguridad por ambos lados</t>
  </si>
  <si>
    <t xml:space="preserve">Armario archivo, En aglomerado de 18mm de 1,00 ancho x 50 de fondo x 1,80 alto con 5 entrepaños graduables, dos puertas con bisagras de cierre lento sin manijas ¨sistema tipo U¨ frentes en PVC enchapados en laminado alta presión termo fundida, superficies en formica F8 para las caras externas y formica F6 para el costado inferior e interiores, rodachinas en nylon para piso duro
</t>
  </si>
  <si>
    <t xml:space="preserve">Silla Mediana para escritorio,Espaldar medio, ajustable de contacto permanente, asiento resistente en polipropileno graduable en altura y profundidad. Posible tapizado en espuma de alta densidad recubierto paño tipo maya o tipo cuerotex. Espesor asiento 8cm aproximadamente. Color a elegir, base cromada diámetro 60cm. con rodachinas en nylon para piso duro, brazos en polipropileno graduables en altura, cuatro bloqueos. color negro
</t>
  </si>
  <si>
    <t xml:space="preserve">Butaco para laboratorio estándar, en estructura en acero con pintura electro estática, asiento inyectado en poliuretano piel integral de alto impacto columna a gas de altura graduable. Incluye deslizadores o ruedas aro descansa pies en nylon. El asiento responderá a las características siguientes: ¿ Regulable en altura (en posición sentado) margen ajuste entre 380 y 500 mm. ¿ Anchura entre 400 - 450 mm. ¿ Profundidad entre 380 y 420 mm. ¿ Acolchado de 20 mm. recubierto con tela flexible y transpirable. ¿ Borde anterior inclinado (gran radio de inclinación).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</si>
</sst>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0000"/>
      </left>
      <right style="thin">
        <color rgb="FF000000"/>
      </right>
      <top/>
      <bottom style="thin">
        <color rgb="FF000000"/>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1" fontId="5" fillId="0" borderId="0" applyFont="0" applyFill="0" applyBorder="0" applyAlignment="0" applyProtection="0"/>
  </cellStyleXfs>
  <cellXfs count="85">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3" fillId="0" borderId="1" xfId="0" applyFont="1" applyBorder="1" applyAlignment="1">
      <alignment horizontal="left" vertical="center" wrapText="1"/>
    </xf>
    <xf numFmtId="0" fontId="3" fillId="0" borderId="6" xfId="0" applyFont="1" applyBorder="1" applyAlignment="1">
      <alignment horizontal="justify" vertical="center" wrapText="1"/>
    </xf>
    <xf numFmtId="0" fontId="3" fillId="0" borderId="34" xfId="0" applyFont="1" applyBorder="1" applyAlignment="1">
      <alignment horizontal="justify" vertical="center"/>
    </xf>
    <xf numFmtId="0" fontId="3" fillId="0" borderId="3" xfId="0" applyFont="1" applyBorder="1" applyAlignment="1">
      <alignment horizontal="center" vertical="center"/>
    </xf>
    <xf numFmtId="0" fontId="3" fillId="0" borderId="35" xfId="0" applyFont="1" applyBorder="1" applyAlignment="1">
      <alignment horizontal="justify" vertical="center"/>
    </xf>
    <xf numFmtId="0" fontId="1" fillId="0" borderId="36" xfId="0" applyFont="1" applyBorder="1" applyAlignment="1">
      <alignment wrapText="1"/>
    </xf>
    <xf numFmtId="0" fontId="3" fillId="0" borderId="1" xfId="0" applyFont="1" applyBorder="1" applyAlignment="1">
      <alignment horizontal="justify" vertical="center" wrapText="1"/>
    </xf>
    <xf numFmtId="0" fontId="9" fillId="2" borderId="14" xfId="0" applyFont="1" applyFill="1" applyBorder="1" applyAlignment="1" applyProtection="1">
      <alignment horizontal="center"/>
      <protection locked="0"/>
    </xf>
    <xf numFmtId="41" fontId="29" fillId="2" borderId="2" xfId="46" applyNumberFormat="1" applyFont="1" applyFill="1" applyBorder="1" applyAlignment="1" applyProtection="1">
      <alignment vertical="center" wrapText="1"/>
      <protection hidden="1"/>
    </xf>
    <xf numFmtId="41" fontId="29" fillId="2" borderId="1" xfId="46" applyNumberFormat="1" applyFont="1" applyFill="1" applyBorder="1" applyAlignment="1" applyProtection="1">
      <alignment vertical="center" wrapText="1"/>
      <protection hidden="1"/>
    </xf>
    <xf numFmtId="41" fontId="29" fillId="0" borderId="1" xfId="46" applyNumberFormat="1" applyFont="1" applyBorder="1" applyAlignment="1" applyProtection="1">
      <alignment vertical="center" wrapText="1"/>
      <protection hidden="1"/>
    </xf>
    <xf numFmtId="0" fontId="1" fillId="2" borderId="0" xfId="0" applyFont="1" applyFill="1" applyAlignment="1">
      <alignment vertical="center"/>
    </xf>
    <xf numFmtId="0" fontId="8" fillId="3" borderId="1" xfId="0" applyFont="1" applyFill="1" applyBorder="1" applyAlignment="1">
      <alignment vertical="center" wrapText="1"/>
    </xf>
    <xf numFmtId="0" fontId="1" fillId="2" borderId="0" xfId="0" applyFont="1" applyFill="1" applyAlignment="1" applyProtection="1">
      <alignment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xfId="46" builtinId="6"/>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tabSelected="1" view="pageBreakPreview" zoomScale="70" zoomScaleNormal="70" zoomScaleSheetLayoutView="70" zoomScalePageLayoutView="55" workbookViewId="0">
      <selection activeCell="E38" sqref="E38"/>
    </sheetView>
  </sheetViews>
  <sheetFormatPr baseColWidth="10" defaultColWidth="11.42578125" defaultRowHeight="15" x14ac:dyDescent="0.25"/>
  <cols>
    <col min="1" max="1" width="10.7109375" style="8" customWidth="1"/>
    <col min="2" max="2" width="72.28515625" style="8" customWidth="1"/>
    <col min="3" max="3" width="13.28515625" style="42" customWidth="1"/>
    <col min="4" max="4" width="17" style="8" customWidth="1"/>
    <col min="5" max="5" width="23.5703125" style="8" customWidth="1"/>
    <col min="6" max="6" width="14.85546875" style="8" customWidth="1"/>
    <col min="7" max="7" width="14.85546875" style="8" bestFit="1" customWidth="1"/>
    <col min="8" max="8" width="25.85546875" style="8" bestFit="1" customWidth="1"/>
    <col min="9" max="9" width="24.140625" style="8" customWidth="1"/>
    <col min="10" max="11" width="21.42578125" style="10" customWidth="1"/>
    <col min="12" max="12" width="21.140625" style="10" customWidth="1"/>
    <col min="13" max="13" width="21.5703125" style="10" customWidth="1"/>
    <col min="14" max="14" width="30" style="10" customWidth="1"/>
    <col min="15" max="16384" width="11.42578125" style="10"/>
  </cols>
  <sheetData>
    <row r="1" spans="1:14" x14ac:dyDescent="0.25">
      <c r="E1" s="9"/>
    </row>
    <row r="2" spans="1:14" ht="15.75" customHeight="1" x14ac:dyDescent="0.25">
      <c r="A2" s="59"/>
      <c r="B2" s="60" t="s">
        <v>0</v>
      </c>
      <c r="C2" s="60"/>
      <c r="D2" s="60"/>
      <c r="E2" s="60"/>
      <c r="F2" s="60"/>
      <c r="G2" s="60"/>
      <c r="H2" s="60"/>
      <c r="I2" s="60"/>
      <c r="J2" s="60"/>
      <c r="K2" s="60"/>
      <c r="L2" s="60"/>
      <c r="M2" s="45" t="s">
        <v>35</v>
      </c>
      <c r="N2" s="46"/>
    </row>
    <row r="3" spans="1:14" ht="15.75" customHeight="1" x14ac:dyDescent="0.25">
      <c r="A3" s="59"/>
      <c r="B3" s="60" t="s">
        <v>1</v>
      </c>
      <c r="C3" s="60"/>
      <c r="D3" s="60"/>
      <c r="E3" s="60"/>
      <c r="F3" s="60"/>
      <c r="G3" s="60"/>
      <c r="H3" s="60"/>
      <c r="I3" s="60"/>
      <c r="J3" s="60"/>
      <c r="K3" s="60"/>
      <c r="L3" s="60"/>
      <c r="M3" s="47"/>
      <c r="N3" s="48"/>
    </row>
    <row r="4" spans="1:14" ht="16.5" customHeight="1" x14ac:dyDescent="0.25">
      <c r="A4" s="59"/>
      <c r="B4" s="60" t="s">
        <v>40</v>
      </c>
      <c r="C4" s="60"/>
      <c r="D4" s="60"/>
      <c r="E4" s="60"/>
      <c r="F4" s="60"/>
      <c r="G4" s="60"/>
      <c r="H4" s="60"/>
      <c r="I4" s="60"/>
      <c r="J4" s="60"/>
      <c r="K4" s="60"/>
      <c r="L4" s="60"/>
      <c r="M4" s="47"/>
      <c r="N4" s="48"/>
    </row>
    <row r="5" spans="1:14" ht="15" customHeight="1" x14ac:dyDescent="0.25">
      <c r="A5" s="59"/>
      <c r="B5" s="60"/>
      <c r="C5" s="60"/>
      <c r="D5" s="60"/>
      <c r="E5" s="60"/>
      <c r="F5" s="60"/>
      <c r="G5" s="60"/>
      <c r="H5" s="60"/>
      <c r="I5" s="60"/>
      <c r="J5" s="60"/>
      <c r="K5" s="60"/>
      <c r="L5" s="60"/>
      <c r="M5" s="49"/>
      <c r="N5" s="50"/>
    </row>
    <row r="7" spans="1:14" x14ac:dyDescent="0.25">
      <c r="A7" s="11" t="s">
        <v>37</v>
      </c>
    </row>
    <row r="8" spans="1:14" x14ac:dyDescent="0.25">
      <c r="A8" s="11"/>
    </row>
    <row r="9" spans="1:14" x14ac:dyDescent="0.25">
      <c r="A9" s="12" t="s">
        <v>28</v>
      </c>
    </row>
    <row r="10" spans="1:14" ht="50.45" customHeight="1" x14ac:dyDescent="0.25">
      <c r="A10" s="58" t="s">
        <v>27</v>
      </c>
      <c r="B10" s="58"/>
      <c r="D10" s="14" t="s">
        <v>20</v>
      </c>
      <c r="E10" s="76"/>
      <c r="F10" s="76"/>
      <c r="G10" s="76"/>
      <c r="J10" s="15" t="s">
        <v>16</v>
      </c>
      <c r="K10" s="80"/>
      <c r="L10" s="81"/>
      <c r="M10" s="82"/>
    </row>
    <row r="11" spans="1:14" ht="15.75" thickBot="1" x14ac:dyDescent="0.3">
      <c r="A11" s="13"/>
      <c r="B11" s="13"/>
      <c r="D11" s="16"/>
      <c r="E11" s="16"/>
      <c r="F11" s="16"/>
      <c r="J11" s="17"/>
      <c r="K11" s="18"/>
      <c r="L11" s="18"/>
      <c r="M11" s="18"/>
    </row>
    <row r="12" spans="1:14" ht="30.75" customHeight="1" thickBot="1" x14ac:dyDescent="0.3">
      <c r="A12" s="70" t="s">
        <v>25</v>
      </c>
      <c r="B12" s="71"/>
      <c r="C12" s="67" t="s">
        <v>17</v>
      </c>
      <c r="D12" s="68"/>
      <c r="E12" s="68"/>
      <c r="F12" s="69"/>
      <c r="G12" s="2"/>
      <c r="H12" s="6"/>
      <c r="I12" s="6"/>
      <c r="J12" s="17"/>
    </row>
    <row r="13" spans="1:14" ht="15.75" thickBot="1" x14ac:dyDescent="0.3">
      <c r="A13" s="72"/>
      <c r="B13" s="73"/>
      <c r="D13" s="16"/>
      <c r="E13" s="16"/>
      <c r="F13" s="16"/>
      <c r="J13" s="17"/>
    </row>
    <row r="14" spans="1:14" ht="30" customHeight="1" thickBot="1" x14ac:dyDescent="0.3">
      <c r="A14" s="72"/>
      <c r="B14" s="73"/>
      <c r="C14" s="67" t="s">
        <v>18</v>
      </c>
      <c r="D14" s="68"/>
      <c r="E14" s="68"/>
      <c r="F14" s="69"/>
      <c r="G14" s="2"/>
      <c r="H14" s="6"/>
      <c r="I14" s="6"/>
      <c r="J14" s="17"/>
    </row>
    <row r="15" spans="1:14" ht="18.75" customHeight="1" thickBot="1" x14ac:dyDescent="0.3">
      <c r="A15" s="72"/>
      <c r="B15" s="73"/>
      <c r="D15" s="16"/>
      <c r="E15" s="16"/>
      <c r="F15" s="16"/>
      <c r="J15" s="17"/>
    </row>
    <row r="16" spans="1:14" ht="24" customHeight="1" thickBot="1" x14ac:dyDescent="0.3">
      <c r="A16" s="74"/>
      <c r="B16" s="75"/>
      <c r="C16" s="67" t="s">
        <v>21</v>
      </c>
      <c r="D16" s="68"/>
      <c r="E16" s="68"/>
      <c r="F16" s="69"/>
      <c r="G16" s="2"/>
      <c r="H16" s="6"/>
      <c r="I16" s="6"/>
      <c r="J16" s="17"/>
      <c r="K16" s="18"/>
      <c r="L16" s="18"/>
      <c r="M16" s="18"/>
    </row>
    <row r="17" spans="1:14" x14ac:dyDescent="0.25">
      <c r="A17" s="13"/>
      <c r="B17" s="13"/>
      <c r="D17" s="16"/>
      <c r="E17" s="16"/>
      <c r="F17" s="16"/>
      <c r="J17" s="17"/>
      <c r="K17" s="18"/>
      <c r="L17" s="18"/>
      <c r="M17" s="18"/>
    </row>
    <row r="19" spans="1:14" s="22" customFormat="1" ht="111.75" customHeight="1" thickBot="1" x14ac:dyDescent="0.3">
      <c r="A19" s="20" t="s">
        <v>26</v>
      </c>
      <c r="B19" s="20" t="s">
        <v>2</v>
      </c>
      <c r="C19" s="43" t="s">
        <v>3</v>
      </c>
      <c r="D19" s="20" t="s">
        <v>22</v>
      </c>
      <c r="E19" s="21" t="s">
        <v>4</v>
      </c>
      <c r="F19" s="21" t="s">
        <v>24</v>
      </c>
      <c r="G19" s="21" t="s">
        <v>5</v>
      </c>
      <c r="H19" s="21" t="s">
        <v>30</v>
      </c>
      <c r="I19" s="21" t="s">
        <v>33</v>
      </c>
      <c r="J19" s="21" t="s">
        <v>6</v>
      </c>
      <c r="K19" s="21" t="s">
        <v>7</v>
      </c>
      <c r="L19" s="21" t="s">
        <v>8</v>
      </c>
      <c r="M19" s="21" t="s">
        <v>29</v>
      </c>
      <c r="N19" s="21" t="s">
        <v>9</v>
      </c>
    </row>
    <row r="20" spans="1:14" s="22" customFormat="1" ht="82.5" customHeight="1" thickBot="1" x14ac:dyDescent="0.3">
      <c r="A20" s="23">
        <v>1</v>
      </c>
      <c r="B20" s="32" t="s">
        <v>45</v>
      </c>
      <c r="C20" s="39">
        <v>1</v>
      </c>
      <c r="D20" s="7" t="s">
        <v>38</v>
      </c>
      <c r="E20" s="4">
        <v>0</v>
      </c>
      <c r="F20" s="5">
        <v>0</v>
      </c>
      <c r="G20" s="24">
        <f>+ROUND(E20*F20,0)</f>
        <v>0</v>
      </c>
      <c r="H20" s="5">
        <v>0</v>
      </c>
      <c r="I20" s="24">
        <f>ROUND(E20*H20,0)</f>
        <v>0</v>
      </c>
      <c r="J20" s="24">
        <f>ROUND(E20+G20+I20,0)</f>
        <v>0</v>
      </c>
      <c r="K20" s="24">
        <f>ROUND(E20*C20,0)</f>
        <v>0</v>
      </c>
      <c r="L20" s="24">
        <f>ROUND(K20*F20,0)</f>
        <v>0</v>
      </c>
      <c r="M20" s="24">
        <f>ROUND(K20*H20,0)</f>
        <v>0</v>
      </c>
      <c r="N20" s="25">
        <f>ROUND(K20+M20+L20,0)</f>
        <v>0</v>
      </c>
    </row>
    <row r="21" spans="1:14" s="22" customFormat="1" ht="114" customHeight="1" thickBot="1" x14ac:dyDescent="0.3">
      <c r="A21" s="23">
        <v>2</v>
      </c>
      <c r="B21" s="33" t="s">
        <v>41</v>
      </c>
      <c r="C21" s="40">
        <v>10</v>
      </c>
      <c r="D21" s="7" t="s">
        <v>38</v>
      </c>
      <c r="E21" s="4">
        <v>0</v>
      </c>
      <c r="F21" s="5">
        <v>0</v>
      </c>
      <c r="G21" s="24">
        <f t="shared" ref="G21:G27" si="0">+ROUND(E21*F21,0)</f>
        <v>0</v>
      </c>
      <c r="H21" s="5">
        <v>0</v>
      </c>
      <c r="I21" s="24">
        <f t="shared" ref="I21:I27" si="1">ROUND(E21*H21,0)</f>
        <v>0</v>
      </c>
      <c r="J21" s="24">
        <f t="shared" ref="J21:J27" si="2">ROUND(E21+G21+I21,0)</f>
        <v>0</v>
      </c>
      <c r="K21" s="24">
        <f t="shared" ref="K21:K27" si="3">ROUND(E21*C21,0)</f>
        <v>0</v>
      </c>
      <c r="L21" s="24">
        <f t="shared" ref="L21:L27" si="4">ROUND(K21*F21,0)</f>
        <v>0</v>
      </c>
      <c r="M21" s="24">
        <f t="shared" ref="M21:M27" si="5">ROUND(K21*H21,0)</f>
        <v>0</v>
      </c>
      <c r="N21" s="25">
        <f t="shared" ref="N21:N27" si="6">ROUND(K21+M21+L21,0)</f>
        <v>0</v>
      </c>
    </row>
    <row r="22" spans="1:14" s="22" customFormat="1" ht="129.75" customHeight="1" x14ac:dyDescent="0.25">
      <c r="A22" s="23">
        <v>3</v>
      </c>
      <c r="B22" s="35" t="s">
        <v>42</v>
      </c>
      <c r="C22" s="41">
        <v>4</v>
      </c>
      <c r="D22" s="7" t="s">
        <v>38</v>
      </c>
      <c r="E22" s="4">
        <v>0</v>
      </c>
      <c r="F22" s="5">
        <v>0</v>
      </c>
      <c r="G22" s="24">
        <f t="shared" si="0"/>
        <v>0</v>
      </c>
      <c r="H22" s="5">
        <v>0</v>
      </c>
      <c r="I22" s="24">
        <f t="shared" si="1"/>
        <v>0</v>
      </c>
      <c r="J22" s="24">
        <f t="shared" si="2"/>
        <v>0</v>
      </c>
      <c r="K22" s="24">
        <f t="shared" si="3"/>
        <v>0</v>
      </c>
      <c r="L22" s="24">
        <f t="shared" si="4"/>
        <v>0</v>
      </c>
      <c r="M22" s="24">
        <f t="shared" si="5"/>
        <v>0</v>
      </c>
      <c r="N22" s="25">
        <f t="shared" si="6"/>
        <v>0</v>
      </c>
    </row>
    <row r="23" spans="1:14" s="22" customFormat="1" ht="183.75" customHeight="1" x14ac:dyDescent="0.25">
      <c r="A23" s="34">
        <v>4</v>
      </c>
      <c r="B23" s="31" t="s">
        <v>43</v>
      </c>
      <c r="C23" s="41">
        <v>2</v>
      </c>
      <c r="D23" s="7" t="s">
        <v>38</v>
      </c>
      <c r="E23" s="4">
        <v>0</v>
      </c>
      <c r="F23" s="5">
        <v>0</v>
      </c>
      <c r="G23" s="24">
        <f t="shared" si="0"/>
        <v>0</v>
      </c>
      <c r="H23" s="5">
        <v>0</v>
      </c>
      <c r="I23" s="24">
        <f t="shared" si="1"/>
        <v>0</v>
      </c>
      <c r="J23" s="24">
        <f t="shared" si="2"/>
        <v>0</v>
      </c>
      <c r="K23" s="24">
        <f t="shared" si="3"/>
        <v>0</v>
      </c>
      <c r="L23" s="24">
        <f t="shared" si="4"/>
        <v>0</v>
      </c>
      <c r="M23" s="24">
        <f t="shared" si="5"/>
        <v>0</v>
      </c>
      <c r="N23" s="25">
        <f t="shared" si="6"/>
        <v>0</v>
      </c>
    </row>
    <row r="24" spans="1:14" s="22" customFormat="1" ht="120.75" customHeight="1" x14ac:dyDescent="0.25">
      <c r="A24" s="34">
        <v>5</v>
      </c>
      <c r="B24" s="31" t="s">
        <v>44</v>
      </c>
      <c r="C24" s="41">
        <v>3</v>
      </c>
      <c r="D24" s="7" t="s">
        <v>38</v>
      </c>
      <c r="E24" s="4">
        <v>0</v>
      </c>
      <c r="F24" s="5">
        <v>0</v>
      </c>
      <c r="G24" s="24">
        <f t="shared" si="0"/>
        <v>0</v>
      </c>
      <c r="H24" s="5">
        <v>0</v>
      </c>
      <c r="I24" s="24">
        <f t="shared" si="1"/>
        <v>0</v>
      </c>
      <c r="J24" s="24">
        <f t="shared" si="2"/>
        <v>0</v>
      </c>
      <c r="K24" s="24">
        <f t="shared" si="3"/>
        <v>0</v>
      </c>
      <c r="L24" s="24">
        <f t="shared" si="4"/>
        <v>0</v>
      </c>
      <c r="M24" s="24">
        <f t="shared" si="5"/>
        <v>0</v>
      </c>
      <c r="N24" s="25">
        <f t="shared" si="6"/>
        <v>0</v>
      </c>
    </row>
    <row r="25" spans="1:14" s="22" customFormat="1" ht="111.75" customHeight="1" x14ac:dyDescent="0.25">
      <c r="A25" s="34">
        <v>6</v>
      </c>
      <c r="B25" s="31" t="s">
        <v>46</v>
      </c>
      <c r="C25" s="41">
        <v>3</v>
      </c>
      <c r="D25" s="7" t="s">
        <v>38</v>
      </c>
      <c r="E25" s="4">
        <v>0</v>
      </c>
      <c r="F25" s="5">
        <v>0</v>
      </c>
      <c r="G25" s="24">
        <f t="shared" si="0"/>
        <v>0</v>
      </c>
      <c r="H25" s="5">
        <v>0</v>
      </c>
      <c r="I25" s="24">
        <f t="shared" si="1"/>
        <v>0</v>
      </c>
      <c r="J25" s="24">
        <f t="shared" si="2"/>
        <v>0</v>
      </c>
      <c r="K25" s="24">
        <f t="shared" si="3"/>
        <v>0</v>
      </c>
      <c r="L25" s="24">
        <f t="shared" si="4"/>
        <v>0</v>
      </c>
      <c r="M25" s="24">
        <f t="shared" si="5"/>
        <v>0</v>
      </c>
      <c r="N25" s="25">
        <f t="shared" si="6"/>
        <v>0</v>
      </c>
    </row>
    <row r="26" spans="1:14" s="22" customFormat="1" ht="93" customHeight="1" x14ac:dyDescent="0.25">
      <c r="A26" s="34">
        <v>7</v>
      </c>
      <c r="B26" s="37" t="s">
        <v>47</v>
      </c>
      <c r="C26" s="41">
        <v>3</v>
      </c>
      <c r="D26" s="7" t="s">
        <v>38</v>
      </c>
      <c r="E26" s="4">
        <v>0</v>
      </c>
      <c r="F26" s="5">
        <v>0</v>
      </c>
      <c r="G26" s="24">
        <f t="shared" si="0"/>
        <v>0</v>
      </c>
      <c r="H26" s="5">
        <v>0</v>
      </c>
      <c r="I26" s="24">
        <f t="shared" si="1"/>
        <v>0</v>
      </c>
      <c r="J26" s="24">
        <f t="shared" si="2"/>
        <v>0</v>
      </c>
      <c r="K26" s="24">
        <f t="shared" si="3"/>
        <v>0</v>
      </c>
      <c r="L26" s="24">
        <f t="shared" si="4"/>
        <v>0</v>
      </c>
      <c r="M26" s="24">
        <f t="shared" si="5"/>
        <v>0</v>
      </c>
      <c r="N26" s="25">
        <f t="shared" si="6"/>
        <v>0</v>
      </c>
    </row>
    <row r="27" spans="1:14" s="22" customFormat="1" ht="150" customHeight="1" x14ac:dyDescent="0.2">
      <c r="A27" s="23">
        <v>8</v>
      </c>
      <c r="B27" s="36" t="s">
        <v>48</v>
      </c>
      <c r="C27" s="41">
        <v>20</v>
      </c>
      <c r="D27" s="7" t="s">
        <v>38</v>
      </c>
      <c r="E27" s="4">
        <v>0</v>
      </c>
      <c r="F27" s="5">
        <v>0</v>
      </c>
      <c r="G27" s="24">
        <f t="shared" si="0"/>
        <v>0</v>
      </c>
      <c r="H27" s="5">
        <v>0</v>
      </c>
      <c r="I27" s="24">
        <f t="shared" si="1"/>
        <v>0</v>
      </c>
      <c r="J27" s="24">
        <f t="shared" si="2"/>
        <v>0</v>
      </c>
      <c r="K27" s="24">
        <f t="shared" si="3"/>
        <v>0</v>
      </c>
      <c r="L27" s="24">
        <f t="shared" si="4"/>
        <v>0</v>
      </c>
      <c r="M27" s="24">
        <f t="shared" si="5"/>
        <v>0</v>
      </c>
      <c r="N27" s="25">
        <f t="shared" si="6"/>
        <v>0</v>
      </c>
    </row>
    <row r="28" spans="1:14" s="22" customFormat="1" ht="42" customHeight="1" thickBot="1" x14ac:dyDescent="0.3">
      <c r="A28" s="19"/>
      <c r="B28" s="83"/>
      <c r="C28" s="83"/>
      <c r="D28" s="83"/>
      <c r="E28" s="83"/>
      <c r="F28" s="83"/>
      <c r="G28" s="83"/>
      <c r="H28" s="83"/>
      <c r="I28" s="83"/>
      <c r="J28" s="83"/>
      <c r="K28" s="83"/>
      <c r="L28" s="84" t="s">
        <v>34</v>
      </c>
      <c r="M28" s="84"/>
      <c r="N28" s="26">
        <f>SUMIF(F:F,0%,K:K)</f>
        <v>0</v>
      </c>
    </row>
    <row r="29" spans="1:14" s="22" customFormat="1" ht="39" customHeight="1" thickBot="1" x14ac:dyDescent="0.3">
      <c r="A29" s="56" t="s">
        <v>23</v>
      </c>
      <c r="B29" s="57"/>
      <c r="C29" s="57"/>
      <c r="D29" s="57"/>
      <c r="E29" s="57"/>
      <c r="F29" s="57"/>
      <c r="G29" s="57"/>
      <c r="H29" s="57"/>
      <c r="I29" s="57"/>
      <c r="J29" s="57"/>
      <c r="K29" s="57"/>
      <c r="L29" s="77" t="s">
        <v>10</v>
      </c>
      <c r="M29" s="77"/>
      <c r="N29" s="27">
        <f>SUMIF(F:F,5%,K:K)</f>
        <v>0</v>
      </c>
    </row>
    <row r="30" spans="1:14" s="22" customFormat="1" ht="26.45" customHeight="1" x14ac:dyDescent="0.25">
      <c r="A30" s="53" t="s">
        <v>36</v>
      </c>
      <c r="B30" s="53"/>
      <c r="C30" s="53"/>
      <c r="D30" s="53"/>
      <c r="E30" s="53"/>
      <c r="F30" s="53"/>
      <c r="G30" s="53"/>
      <c r="H30" s="53"/>
      <c r="I30" s="53"/>
      <c r="J30" s="53"/>
      <c r="K30" s="54"/>
      <c r="L30" s="77" t="s">
        <v>11</v>
      </c>
      <c r="M30" s="77"/>
      <c r="N30" s="27">
        <f>SUMIF(F:F,19%,K:K)</f>
        <v>0</v>
      </c>
    </row>
    <row r="31" spans="1:14" s="22" customFormat="1" ht="26.45" customHeight="1" x14ac:dyDescent="0.25">
      <c r="A31" s="55"/>
      <c r="B31" s="55"/>
      <c r="C31" s="55"/>
      <c r="D31" s="55"/>
      <c r="E31" s="55"/>
      <c r="F31" s="55"/>
      <c r="G31" s="55"/>
      <c r="H31" s="55"/>
      <c r="I31" s="55"/>
      <c r="J31" s="55"/>
      <c r="K31" s="55"/>
      <c r="L31" s="65" t="s">
        <v>7</v>
      </c>
      <c r="M31" s="66"/>
      <c r="N31" s="28">
        <f>SUM(N28:N30)</f>
        <v>0</v>
      </c>
    </row>
    <row r="32" spans="1:14" s="22" customFormat="1" ht="26.45" customHeight="1" x14ac:dyDescent="0.25">
      <c r="A32" s="55"/>
      <c r="B32" s="55"/>
      <c r="C32" s="55"/>
      <c r="D32" s="55"/>
      <c r="E32" s="55"/>
      <c r="F32" s="55"/>
      <c r="G32" s="55"/>
      <c r="H32" s="55"/>
      <c r="I32" s="55"/>
      <c r="J32" s="55"/>
      <c r="K32" s="55"/>
      <c r="L32" s="78" t="s">
        <v>12</v>
      </c>
      <c r="M32" s="79"/>
      <c r="N32" s="27">
        <f>SUMIF(F:F,5%,L:L)</f>
        <v>0</v>
      </c>
    </row>
    <row r="33" spans="1:14" s="22" customFormat="1" ht="26.45" customHeight="1" x14ac:dyDescent="0.25">
      <c r="A33" s="55"/>
      <c r="B33" s="55"/>
      <c r="C33" s="55"/>
      <c r="D33" s="55"/>
      <c r="E33" s="55"/>
      <c r="F33" s="55"/>
      <c r="G33" s="55"/>
      <c r="H33" s="55"/>
      <c r="I33" s="55"/>
      <c r="J33" s="55"/>
      <c r="K33" s="55"/>
      <c r="L33" s="78" t="s">
        <v>13</v>
      </c>
      <c r="M33" s="79"/>
      <c r="N33" s="27">
        <f>SUMIF(F:F,5%,L:L)</f>
        <v>0</v>
      </c>
    </row>
    <row r="34" spans="1:14" s="22" customFormat="1" ht="26.45" customHeight="1" x14ac:dyDescent="0.25">
      <c r="A34" s="55"/>
      <c r="B34" s="55"/>
      <c r="C34" s="55"/>
      <c r="D34" s="55"/>
      <c r="E34" s="55"/>
      <c r="F34" s="55"/>
      <c r="G34" s="55"/>
      <c r="H34" s="55"/>
      <c r="I34" s="55"/>
      <c r="J34" s="55"/>
      <c r="K34" s="55"/>
      <c r="L34" s="65" t="s">
        <v>14</v>
      </c>
      <c r="M34" s="66"/>
      <c r="N34" s="28">
        <f>SUM(N32:N33)</f>
        <v>0</v>
      </c>
    </row>
    <row r="35" spans="1:14" s="22" customFormat="1" ht="26.45" customHeight="1" x14ac:dyDescent="0.25">
      <c r="A35" s="55"/>
      <c r="B35" s="55"/>
      <c r="C35" s="55"/>
      <c r="D35" s="55"/>
      <c r="E35" s="55"/>
      <c r="F35" s="55"/>
      <c r="G35" s="55"/>
      <c r="H35" s="55"/>
      <c r="I35" s="55"/>
      <c r="J35" s="55"/>
      <c r="K35" s="55"/>
      <c r="L35" s="61" t="s">
        <v>32</v>
      </c>
      <c r="M35" s="62"/>
      <c r="N35" s="27">
        <f>ROUND(SUM(M20:M27),0)</f>
        <v>0</v>
      </c>
    </row>
    <row r="36" spans="1:14" s="22" customFormat="1" ht="26.45" customHeight="1" x14ac:dyDescent="0.25">
      <c r="A36" s="55"/>
      <c r="B36" s="55"/>
      <c r="C36" s="55"/>
      <c r="D36" s="55"/>
      <c r="E36" s="55"/>
      <c r="F36" s="55"/>
      <c r="G36" s="55"/>
      <c r="H36" s="55"/>
      <c r="I36" s="55"/>
      <c r="J36" s="55"/>
      <c r="K36" s="55"/>
      <c r="L36" s="63" t="s">
        <v>31</v>
      </c>
      <c r="M36" s="64"/>
      <c r="N36" s="28">
        <f>SUM(N35)</f>
        <v>0</v>
      </c>
    </row>
    <row r="37" spans="1:14" s="22" customFormat="1" ht="26.45" customHeight="1" x14ac:dyDescent="0.25">
      <c r="A37" s="55"/>
      <c r="B37" s="55"/>
      <c r="C37" s="55"/>
      <c r="D37" s="55"/>
      <c r="E37" s="55"/>
      <c r="F37" s="55"/>
      <c r="G37" s="55"/>
      <c r="H37" s="55"/>
      <c r="I37" s="55"/>
      <c r="J37" s="55"/>
      <c r="K37" s="55"/>
      <c r="L37" s="63" t="s">
        <v>15</v>
      </c>
      <c r="M37" s="64"/>
      <c r="N37" s="28">
        <f>+N31+N34+N36</f>
        <v>0</v>
      </c>
    </row>
    <row r="38" spans="1:14" x14ac:dyDescent="0.25">
      <c r="A38" s="30"/>
      <c r="B38" s="30"/>
      <c r="C38" s="44"/>
      <c r="D38" s="30"/>
      <c r="E38" s="30"/>
    </row>
    <row r="39" spans="1:14" x14ac:dyDescent="0.25">
      <c r="A39" s="30"/>
      <c r="B39" s="51"/>
      <c r="C39" s="44"/>
      <c r="D39" s="30"/>
      <c r="E39" s="30"/>
    </row>
    <row r="40" spans="1:14" x14ac:dyDescent="0.25">
      <c r="A40" s="30"/>
      <c r="B40" s="51"/>
      <c r="C40" s="44"/>
      <c r="D40" s="30"/>
      <c r="E40" s="30"/>
    </row>
    <row r="41" spans="1:14" x14ac:dyDescent="0.25">
      <c r="A41" s="30"/>
      <c r="B41" s="51"/>
      <c r="C41" s="44"/>
      <c r="D41" s="30"/>
      <c r="E41" s="30"/>
    </row>
    <row r="42" spans="1:14" ht="15.75" thickBot="1" x14ac:dyDescent="0.3">
      <c r="A42" s="30"/>
      <c r="B42" s="52"/>
      <c r="C42" s="44"/>
      <c r="D42" s="30"/>
      <c r="E42" s="30"/>
    </row>
    <row r="43" spans="1:14" x14ac:dyDescent="0.25">
      <c r="A43" s="30"/>
      <c r="B43" s="38" t="s">
        <v>19</v>
      </c>
      <c r="C43" s="44"/>
      <c r="D43" s="30"/>
      <c r="E43" s="30"/>
    </row>
    <row r="44" spans="1:14" x14ac:dyDescent="0.25">
      <c r="A44" s="30"/>
      <c r="B44" s="30"/>
      <c r="C44" s="44"/>
      <c r="D44" s="30"/>
      <c r="E44" s="30"/>
    </row>
    <row r="45" spans="1:14" x14ac:dyDescent="0.25">
      <c r="A45" s="29" t="s">
        <v>39</v>
      </c>
    </row>
  </sheetData>
  <sheetProtection algorithmName="SHA-512" hashValue="ZUeZyy6R9x93G/jidtZwje2qKrFCO0xYPma2Z73e84RGiAA9cE9O5M6M6V2yRipMGh6qQN88kSCBg7/BjwzJyQ==" saltValue="HNWwh+89YDJyG4qtGFppJQ==" spinCount="100000" sheet="1" selectLockedCells="1"/>
  <mergeCells count="26">
    <mergeCell ref="C14:F14"/>
    <mergeCell ref="C16:F16"/>
    <mergeCell ref="K10:M10"/>
    <mergeCell ref="B28:K28"/>
    <mergeCell ref="L28:M28"/>
    <mergeCell ref="L29:M29"/>
    <mergeCell ref="L30:M30"/>
    <mergeCell ref="L31:M31"/>
    <mergeCell ref="L32:M32"/>
    <mergeCell ref="L33:M33"/>
    <mergeCell ref="M2:N5"/>
    <mergeCell ref="B39:B42"/>
    <mergeCell ref="A30:K37"/>
    <mergeCell ref="A29:K29"/>
    <mergeCell ref="A10:B10"/>
    <mergeCell ref="A2:A5"/>
    <mergeCell ref="B2:L2"/>
    <mergeCell ref="B3:L3"/>
    <mergeCell ref="B4:L5"/>
    <mergeCell ref="L35:M35"/>
    <mergeCell ref="L36:M36"/>
    <mergeCell ref="L34:M34"/>
    <mergeCell ref="C12:F12"/>
    <mergeCell ref="A12:B16"/>
    <mergeCell ref="E10:G10"/>
    <mergeCell ref="L37:M37"/>
  </mergeCells>
  <dataValidations count="1">
    <dataValidation type="whole" allowBlank="1" showInputMessage="1" showErrorMessage="1" sqref="E20:E27">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F20:F27</xm:sqref>
        </x14:dataValidation>
        <x14:dataValidation type="list" allowBlank="1" showInputMessage="1" showErrorMessage="1">
          <x14:formula1>
            <xm:f>Hoja2!$F$7:$F$8</xm:f>
          </x14:formula1>
          <xm:sqref>H20:H27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Monica Maritza Sotelo Mora</cp:lastModifiedBy>
  <cp:lastPrinted>2022-01-27T18:55:46Z</cp:lastPrinted>
  <dcterms:created xsi:type="dcterms:W3CDTF">2017-04-28T13:22:52Z</dcterms:created>
  <dcterms:modified xsi:type="dcterms:W3CDTF">2022-10-18T16:43:40Z</dcterms:modified>
</cp:coreProperties>
</file>