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OneDrive - Universidad de Cundinamarca\1-CONTABLE FINAN. B y S  AÑO 2022\SEGUNDO SEMESTRE\2.INVITACION PUBLICA\INVITACION 130\"/>
    </mc:Choice>
  </mc:AlternateContent>
  <xr:revisionPtr revIDLastSave="0" documentId="8_{8FD6B139-95D4-4219-ABF8-BA5006683FFA}" xr6:coauthVersionLast="45" xr6:coauthVersionMax="45" xr10:uidLastSave="{00000000-0000-0000-0000-00000000000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Hoja1!$A$1:$O$78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8" i="1" l="1"/>
  <c r="O69" i="1" s="1"/>
  <c r="O66" i="1"/>
  <c r="O63" i="1"/>
  <c r="N27" i="1" l="1"/>
  <c r="N33" i="1"/>
  <c r="N34" i="1"/>
  <c r="N35" i="1"/>
  <c r="N39" i="1"/>
  <c r="N51" i="1"/>
  <c r="M27" i="1"/>
  <c r="M44" i="1"/>
  <c r="M45" i="1"/>
  <c r="M46" i="1"/>
  <c r="M48" i="1"/>
  <c r="M56" i="1"/>
  <c r="M57" i="1"/>
  <c r="M58" i="1"/>
  <c r="L21" i="1"/>
  <c r="N21" i="1" s="1"/>
  <c r="L22" i="1"/>
  <c r="M22" i="1" s="1"/>
  <c r="L23" i="1"/>
  <c r="N23" i="1" s="1"/>
  <c r="L24" i="1"/>
  <c r="M24" i="1" s="1"/>
  <c r="L25" i="1"/>
  <c r="M25" i="1" s="1"/>
  <c r="L26" i="1"/>
  <c r="N26" i="1" s="1"/>
  <c r="L27" i="1"/>
  <c r="L28" i="1"/>
  <c r="L29" i="1"/>
  <c r="L30" i="1"/>
  <c r="L31" i="1"/>
  <c r="M31" i="1" s="1"/>
  <c r="L32" i="1"/>
  <c r="M32" i="1" s="1"/>
  <c r="L33" i="1"/>
  <c r="M33" i="1" s="1"/>
  <c r="L34" i="1"/>
  <c r="M34" i="1" s="1"/>
  <c r="L35" i="1"/>
  <c r="M35" i="1" s="1"/>
  <c r="L36" i="1"/>
  <c r="M36" i="1" s="1"/>
  <c r="L37" i="1"/>
  <c r="M37" i="1" s="1"/>
  <c r="L38" i="1"/>
  <c r="L39" i="1"/>
  <c r="M39" i="1" s="1"/>
  <c r="L40" i="1"/>
  <c r="L41" i="1"/>
  <c r="L42" i="1"/>
  <c r="L43" i="1"/>
  <c r="N43" i="1" s="1"/>
  <c r="L44" i="1"/>
  <c r="L45" i="1"/>
  <c r="N45" i="1" s="1"/>
  <c r="O45" i="1" s="1"/>
  <c r="L46" i="1"/>
  <c r="N46" i="1" s="1"/>
  <c r="O46" i="1" s="1"/>
  <c r="L47" i="1"/>
  <c r="M47" i="1" s="1"/>
  <c r="L48" i="1"/>
  <c r="L49" i="1"/>
  <c r="M49" i="1" s="1"/>
  <c r="L50" i="1"/>
  <c r="N50" i="1" s="1"/>
  <c r="L51" i="1"/>
  <c r="M51" i="1" s="1"/>
  <c r="L52" i="1"/>
  <c r="L53" i="1"/>
  <c r="L54" i="1"/>
  <c r="L55" i="1"/>
  <c r="M55" i="1" s="1"/>
  <c r="L56" i="1"/>
  <c r="L57" i="1"/>
  <c r="N57" i="1" s="1"/>
  <c r="L58" i="1"/>
  <c r="N58" i="1" s="1"/>
  <c r="L59" i="1"/>
  <c r="M59" i="1" s="1"/>
  <c r="L60" i="1"/>
  <c r="M60" i="1" s="1"/>
  <c r="K40" i="1"/>
  <c r="J21" i="1"/>
  <c r="J22" i="1"/>
  <c r="J23" i="1"/>
  <c r="J24" i="1"/>
  <c r="J25" i="1"/>
  <c r="J26" i="1"/>
  <c r="J27" i="1"/>
  <c r="J28" i="1"/>
  <c r="J29" i="1"/>
  <c r="J30" i="1"/>
  <c r="J31" i="1"/>
  <c r="J32" i="1"/>
  <c r="J33" i="1"/>
  <c r="J34" i="1"/>
  <c r="J35" i="1"/>
  <c r="J36" i="1"/>
  <c r="J37" i="1"/>
  <c r="J38" i="1"/>
  <c r="J39" i="1"/>
  <c r="J40" i="1"/>
  <c r="J41" i="1"/>
  <c r="K41" i="1" s="1"/>
  <c r="J42" i="1"/>
  <c r="J43" i="1"/>
  <c r="J44" i="1"/>
  <c r="J45" i="1"/>
  <c r="J46" i="1"/>
  <c r="J47" i="1"/>
  <c r="J48" i="1"/>
  <c r="J49" i="1"/>
  <c r="J50" i="1"/>
  <c r="J51" i="1"/>
  <c r="J52" i="1"/>
  <c r="J53" i="1"/>
  <c r="J54" i="1"/>
  <c r="J55" i="1"/>
  <c r="J56" i="1"/>
  <c r="J57" i="1"/>
  <c r="J58" i="1"/>
  <c r="J59" i="1"/>
  <c r="J60" i="1"/>
  <c r="H21" i="1"/>
  <c r="H22" i="1"/>
  <c r="H23" i="1"/>
  <c r="H24" i="1"/>
  <c r="H25" i="1"/>
  <c r="K25" i="1" s="1"/>
  <c r="H26" i="1"/>
  <c r="K26" i="1" s="1"/>
  <c r="H27" i="1"/>
  <c r="H28" i="1"/>
  <c r="H29" i="1"/>
  <c r="H30" i="1"/>
  <c r="H31" i="1"/>
  <c r="K31" i="1" s="1"/>
  <c r="H32" i="1"/>
  <c r="H33" i="1"/>
  <c r="H34" i="1"/>
  <c r="H35" i="1"/>
  <c r="H36" i="1"/>
  <c r="K36" i="1" s="1"/>
  <c r="H37" i="1"/>
  <c r="K37" i="1" s="1"/>
  <c r="H38" i="1"/>
  <c r="K38" i="1" s="1"/>
  <c r="H39" i="1"/>
  <c r="H40" i="1"/>
  <c r="H41" i="1"/>
  <c r="H42" i="1"/>
  <c r="K42" i="1" s="1"/>
  <c r="H43" i="1"/>
  <c r="K43" i="1" s="1"/>
  <c r="H44" i="1"/>
  <c r="H45" i="1"/>
  <c r="H46" i="1"/>
  <c r="H47" i="1"/>
  <c r="K47" i="1" s="1"/>
  <c r="H48" i="1"/>
  <c r="K48" i="1" s="1"/>
  <c r="H49" i="1"/>
  <c r="K49" i="1" s="1"/>
  <c r="H50" i="1"/>
  <c r="K50" i="1" s="1"/>
  <c r="H51" i="1"/>
  <c r="H52" i="1"/>
  <c r="H53" i="1"/>
  <c r="H54" i="1"/>
  <c r="H55" i="1"/>
  <c r="K55" i="1" s="1"/>
  <c r="H56" i="1"/>
  <c r="H57" i="1"/>
  <c r="H58" i="1"/>
  <c r="H59" i="1"/>
  <c r="H60" i="1"/>
  <c r="K60" i="1" s="1"/>
  <c r="A53" i="1"/>
  <c r="A54" i="1"/>
  <c r="A55" i="1" s="1"/>
  <c r="A56" i="1" s="1"/>
  <c r="A57" i="1" s="1"/>
  <c r="A58" i="1" s="1"/>
  <c r="A59" i="1" s="1"/>
  <c r="A60" i="1" s="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K35" i="1" l="1"/>
  <c r="N59" i="1"/>
  <c r="O59" i="1" s="1"/>
  <c r="K58" i="1"/>
  <c r="K46" i="1"/>
  <c r="K34" i="1"/>
  <c r="K22" i="1"/>
  <c r="N31" i="1"/>
  <c r="K57" i="1"/>
  <c r="K45" i="1"/>
  <c r="K33" i="1"/>
  <c r="K21" i="1"/>
  <c r="M43" i="1"/>
  <c r="O43" i="1" s="1"/>
  <c r="K56" i="1"/>
  <c r="K44" i="1"/>
  <c r="K32" i="1"/>
  <c r="N55" i="1"/>
  <c r="O55" i="1" s="1"/>
  <c r="O51" i="1"/>
  <c r="K54" i="1"/>
  <c r="K30" i="1"/>
  <c r="N47" i="1"/>
  <c r="K53" i="1"/>
  <c r="K29" i="1"/>
  <c r="K52" i="1"/>
  <c r="K28" i="1"/>
  <c r="K51" i="1"/>
  <c r="K39" i="1"/>
  <c r="K27" i="1"/>
  <c r="K59" i="1"/>
  <c r="O39" i="1"/>
  <c r="O34" i="1"/>
  <c r="O33" i="1"/>
  <c r="O58" i="1"/>
  <c r="O31" i="1"/>
  <c r="O57" i="1"/>
  <c r="O27" i="1"/>
  <c r="O47" i="1"/>
  <c r="O60" i="1"/>
  <c r="O35" i="1"/>
  <c r="K24" i="1"/>
  <c r="K23" i="1"/>
  <c r="N60" i="1"/>
  <c r="N48" i="1"/>
  <c r="O48" i="1" s="1"/>
  <c r="N36" i="1"/>
  <c r="O36" i="1" s="1"/>
  <c r="N56" i="1"/>
  <c r="O56" i="1" s="1"/>
  <c r="N44" i="1"/>
  <c r="O44" i="1" s="1"/>
  <c r="N32" i="1"/>
  <c r="O32" i="1" s="1"/>
  <c r="M54" i="1"/>
  <c r="M42" i="1"/>
  <c r="M30" i="1"/>
  <c r="M53" i="1"/>
  <c r="O53" i="1" s="1"/>
  <c r="M41" i="1"/>
  <c r="M29" i="1"/>
  <c r="N54" i="1"/>
  <c r="N42" i="1"/>
  <c r="O42" i="1" s="1"/>
  <c r="N30" i="1"/>
  <c r="M52" i="1"/>
  <c r="M40" i="1"/>
  <c r="M28" i="1"/>
  <c r="N53" i="1"/>
  <c r="N41" i="1"/>
  <c r="O41" i="1" s="1"/>
  <c r="N29" i="1"/>
  <c r="O29" i="1" s="1"/>
  <c r="N52" i="1"/>
  <c r="N40" i="1"/>
  <c r="N28" i="1"/>
  <c r="M50" i="1"/>
  <c r="O50" i="1" s="1"/>
  <c r="M38" i="1"/>
  <c r="M26" i="1"/>
  <c r="O26" i="1" s="1"/>
  <c r="N38" i="1"/>
  <c r="O38" i="1" s="1"/>
  <c r="M23" i="1"/>
  <c r="O23" i="1" s="1"/>
  <c r="N49" i="1"/>
  <c r="O49" i="1" s="1"/>
  <c r="N37" i="1"/>
  <c r="O37" i="1" s="1"/>
  <c r="N25" i="1"/>
  <c r="O25" i="1" s="1"/>
  <c r="N22" i="1"/>
  <c r="O22" i="1" s="1"/>
  <c r="N24" i="1"/>
  <c r="O24" i="1" s="1"/>
  <c r="M21" i="1"/>
  <c r="O21" i="1" s="1"/>
  <c r="H20" i="1"/>
  <c r="J20" i="1"/>
  <c r="L20" i="1"/>
  <c r="M20" i="1" l="1"/>
  <c r="O65" i="1" s="1"/>
  <c r="O62" i="1"/>
  <c r="O54" i="1"/>
  <c r="O28" i="1"/>
  <c r="O30" i="1"/>
  <c r="O40" i="1"/>
  <c r="O52" i="1"/>
  <c r="N20" i="1"/>
  <c r="K20" i="1"/>
  <c r="O61" i="1"/>
  <c r="O20" i="1" l="1"/>
  <c r="O67" i="1"/>
  <c r="O64" i="1"/>
  <c r="O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<sst xmlns="http://schemas.openxmlformats.org/spreadsheetml/2006/main" count="127" uniqueCount="87">
  <si>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</si>
  <si>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</si>
  <si>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</si>
  <si>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</si>
  <si>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</si>
  <si>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</si>
  <si>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</si>
  <si>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</si>
  <si>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</si>
  <si>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</si>
  <si>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</si>
  <si>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</si>
  <si>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</si>
  <si>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</si>
  <si>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</si>
  <si>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</si>
  <si>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</si>
  <si>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</si>
  <si>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</si>
  <si>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</si>
  <si>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</si>
  <si>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</si>
  <si>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</si>
  <si>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</si>
  <si>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</si>
  <si>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</si>
  <si>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</si>
  <si>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</si>
  <si>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</si>
  <si>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</si>
  <si>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</si>
  <si>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</si>
  <si>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</si>
  <si>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</si>
  <si>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</si>
  <si>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</si>
  <si>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</si>
  <si>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</si>
  <si>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</si>
  <si>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</si>
  <si>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</si>
  <si>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</si>
  <si>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</si>
  <si>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</si>
  <si>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Sal Mineralizada Para Bovinos Al 8% Harina, presentacion en Bulto De 40 Kg.</t>
  </si>
  <si>
    <t>Sal Mineralizada Para Bovinos Al 5% en Fosforo, Harina, Presentacion en Bulto De 40 Kg.</t>
  </si>
  <si>
    <t>Pasto Peletizado (Pellet De La Sabana Y/O Supra Pelet, Cubos forrajeros) bulto por 40 Kg</t>
  </si>
  <si>
    <r>
      <t xml:space="preserve">Alimento Pecuario Concentrado PORCINO </t>
    </r>
    <r>
      <rPr>
        <b/>
        <sz val="8"/>
        <color rgb="FF000000"/>
        <rFont val="Calibri"/>
        <family val="2"/>
        <scheme val="minor"/>
      </rPr>
      <t>Finalizador</t>
    </r>
    <r>
      <rPr>
        <sz val="8"/>
        <color rgb="FF000000"/>
        <rFont val="Calibri"/>
        <family val="2"/>
        <scheme val="minor"/>
      </rPr>
      <t xml:space="preserve"> con ractopamina,  Porcentaje De Proteína Del 16%  Al  20% Extruido O En Pastilla. Presentacion en Bulto por 40 Kilogramos.</t>
    </r>
  </si>
  <si>
    <r>
      <t xml:space="preserve">Alimento Pecuario Concentrado PORCINO </t>
    </r>
    <r>
      <rPr>
        <b/>
        <sz val="8"/>
        <color rgb="FF000000"/>
        <rFont val="Calibri"/>
        <family val="2"/>
        <scheme val="minor"/>
      </rPr>
      <t>Engorde,</t>
    </r>
    <r>
      <rPr>
        <sz val="8"/>
        <color rgb="FF000000"/>
        <rFont val="Calibri"/>
        <family val="2"/>
        <scheme val="minor"/>
      </rPr>
      <t xml:space="preserve">  Porcentaje De Proteína Del 16%  Al  19% Extruido O En Pastilla.Presentacion en bulto por 40 Kilogramos.</t>
    </r>
  </si>
  <si>
    <r>
      <t xml:space="preserve">Alimento Pecuario Concentrado PORCINO </t>
    </r>
    <r>
      <rPr>
        <b/>
        <sz val="8"/>
        <color rgb="FF000000"/>
        <rFont val="Calibri"/>
        <family val="2"/>
        <scheme val="minor"/>
      </rPr>
      <t>Levante1</t>
    </r>
    <r>
      <rPr>
        <sz val="8"/>
        <color rgb="FF000000"/>
        <rFont val="Calibri"/>
        <family val="2"/>
        <scheme val="minor"/>
      </rPr>
      <t xml:space="preserve"> . Porcentaje De Proteína Del 17%  Al  20% Extruido O En Pastilla.Presentacion en Bulto por 40 Kilogramos.</t>
    </r>
  </si>
  <si>
    <r>
      <t xml:space="preserve">Alimento Pecuario Concentrado PORCINO </t>
    </r>
    <r>
      <rPr>
        <b/>
        <sz val="8"/>
        <color rgb="FF000000"/>
        <rFont val="Calibri"/>
        <family val="2"/>
        <scheme val="minor"/>
      </rPr>
      <t>Iniciación</t>
    </r>
    <r>
      <rPr>
        <sz val="8"/>
        <color rgb="FF000000"/>
        <rFont val="Calibri"/>
        <family val="2"/>
        <scheme val="minor"/>
      </rPr>
      <t xml:space="preserve"> . Porcentaje De Proteína Del  19%  Al 22% Extruido O En Pastilla. Presentacion en bulto por 40 Kilogramos.</t>
    </r>
  </si>
  <si>
    <r>
      <t xml:space="preserve">Alimento Pecuario Concentrado PORCINO </t>
    </r>
    <r>
      <rPr>
        <b/>
        <sz val="8"/>
        <color rgb="FF000000"/>
        <rFont val="Calibri"/>
        <family val="2"/>
        <scheme val="minor"/>
      </rPr>
      <t>PRE-INICIACïON</t>
    </r>
    <r>
      <rPr>
        <sz val="8"/>
        <color rgb="FF000000"/>
        <rFont val="Calibri"/>
        <family val="2"/>
        <scheme val="minor"/>
      </rPr>
      <t xml:space="preserve"> Porcentaje De Proteína Del 20 al 22%.Presentacion en bulto por 40 Kilogramos.</t>
    </r>
  </si>
  <si>
    <r>
      <t xml:space="preserve">Alimento Pecuario Concentrado PORCINO </t>
    </r>
    <r>
      <rPr>
        <b/>
        <sz val="8"/>
        <color rgb="FF000000"/>
        <rFont val="Calibri"/>
        <family val="2"/>
        <scheme val="minor"/>
      </rPr>
      <t>Lactancia.</t>
    </r>
    <r>
      <rPr>
        <sz val="8"/>
        <color rgb="FF000000"/>
        <rFont val="Calibri"/>
        <family val="2"/>
        <scheme val="minor"/>
      </rPr>
      <t xml:space="preserve"> Porcentaje De Proteína Del 16%   Extruido O En Pastilla.Presentacion en bulto por 40 Kilogramos.</t>
    </r>
  </si>
  <si>
    <r>
      <t xml:space="preserve">Alimento Pecuario Concentrado PORCINO </t>
    </r>
    <r>
      <rPr>
        <b/>
        <sz val="8"/>
        <color rgb="FF000000"/>
        <rFont val="Calibri"/>
        <family val="2"/>
        <scheme val="minor"/>
      </rPr>
      <t>Gestación.</t>
    </r>
    <r>
      <rPr>
        <sz val="8"/>
        <color rgb="FF000000"/>
        <rFont val="Calibri"/>
        <family val="2"/>
        <scheme val="minor"/>
      </rPr>
      <t xml:space="preserve"> Porcentaje De Proteína Del 14%  Al  22% Extruido O En Pastilla. Presentacion en bulto por 40 Kilogramos.</t>
    </r>
  </si>
  <si>
    <t>Alimento Pecuario Concentrado Para GATOS. Porcentaje De Proteína Del 30% Extruido O En Pastilla. Presentacion en Bulto por 8 Kilogramos.</t>
  </si>
  <si>
    <t>Alimento Pecuario Concentrado OVINOS  Porcentaje De Proteína Del  16 al 22% Extruido O En Pastilla. Presentacion en bulto por 40 Kilogramos.</t>
  </si>
  <si>
    <t>Alimento Pecuario Concentrado EQUINOS. Porcentaje De Proteína mayor o igual al  16% Extruido O En Pastilla. Presentacion en Bulto por 40 Kilogramos.</t>
  </si>
  <si>
    <t>Alimento Pecuario Concentrado CONEJOS. Porcentaje De Proteína Del 18%  Al  22%   Extruido O En Pastilla. Prfesentancion en bulto por 40 Kilogramos. Humedad 12%, grasa 3%, fibra 14%</t>
  </si>
  <si>
    <t>Alimento Pecuario Concentrado CANINO. Porcentaje De Proteína Del 16% Extruido O En Pastilla. Presentación en bulto por 30 kilogramos.</t>
  </si>
  <si>
    <t xml:space="preserve">Alimento Pecuario Concentrado BOVINO  para Novillas entre 6 y 18 meses de edad  Porcentaje De Proteína Del 16%  Al  20%   Extruido O En Pastilla. Presentación en bulto por 40 Kilogramos </t>
  </si>
  <si>
    <t>Alimento Pecuario Concentrado BOVINO  para vacas en lactancia Porcentaje De Proteína Del 14%  Al  18%   Extruido O En Pastilla. Presentación en bulto por 40 Kilogramos</t>
  </si>
  <si>
    <t>Alimento Pecuario Concentrado BOVINO Terneras y Terneros  Porcentaje De Proteína Del 17%  Al  22%   Extruido O En Pastilla. Presentación en bulto por 40 Kilogramos</t>
  </si>
  <si>
    <t>Alimento Pecuario Avena Chancada, Presentación por bulto de 20 kilogramos.</t>
  </si>
  <si>
    <t xml:space="preserve">Heno De Angletón O Pangola Presentación Por Pacas De 10 Kg de buena calidad, cosechado de 45 dias de edad, con su respectivo analisis bromatologico expedido por la finca productora </t>
  </si>
  <si>
    <t>Melaza, Miel De Purga * Bolsa De 30 Kilogramos</t>
  </si>
  <si>
    <t>Silo De Maíz Con Analisis Bromatologico Cultivado Técnicamente, Óptima Confección Y Empaque, Con Adición De Melaza Y Bacterias Estabilizadoras De Ph, Bolsas Por 50 Kg Aprox. (Silo Pack). Excelente Suplemento Para Optimizar La Dieta Del Ganado De Leche, Doble Propósito, Carne Y Cualquier Rumiante.</t>
  </si>
  <si>
    <t>Sal Mineralizada Para Ovinos Y Caprinos.  Harina, Para Suplir Minerales Específicos En Ovinos Y Caprinos, Ideal Para Zonas Con Altas Concentraciones En Sodio, Calcio Y Magnesio En Aguas Y/O Pastos.Presentacion en bulto por 40 Kilogramos.</t>
  </si>
  <si>
    <t>Sal Mineralizada Para Equinos   Harina, Presentacion en Bulto De 40 Kg.</t>
  </si>
  <si>
    <t>Forraje de Alfalfa (harina, Extruida o peletizada, 14% al 19% proteina, presentacion bulto por 40 Kg</t>
  </si>
  <si>
    <t>Pre mezcla vitaminica Tramin, cada 100g contienen: Magnesio 6,3%, conre 3,15%, Zinc 14,7%, Yodo 0,21%, Cobalto 0,105%, Vitamina A 250,000 U.I, Vitamina D3 50,000 U.I, Vitamina E 500 U.I, Humedad 5% maxio. Presentacion bolsa de 1250 g</t>
  </si>
  <si>
    <t>Azucar blanco refinada presnetacion por bulto de 25 kg</t>
  </si>
  <si>
    <t>Suplemento nutricional para abejas humedad max 19% proteina min 23% fibra cruda max 2% cenizas max 2.7 % calorias min 3100/kg presentacion por kg</t>
  </si>
  <si>
    <t>Alimento pecuario CONCENTRADO BOVINO PRECLACTANCIA, porcentaje de proteina del 14% al 22% en pastilla presnetacion en bulto por 40 kilogramos</t>
  </si>
  <si>
    <t>Alimento pecuario concentrado porcino levante porcenataje de proteina del 17% al 20% en pastilla presentacion por bulto de 40 kilogramos</t>
  </si>
  <si>
    <t>Alimento pecuario para GALLINA PONEDORA semana16 hasta fin de postura. Porcentaje de proteina del 14% al 16% extruido pressentacion en bulto de 40 kg</t>
  </si>
  <si>
    <t>Aliemnto pecuario concentrado porcino GESTACION PRIMERIZAS porcentaje de proteina del 14% al 22% en pastilla presentacion en bulto por 40 kilogramos</t>
  </si>
  <si>
    <t>Materia Prima Torya de Soya, presentación bulto X 40 Kg</t>
  </si>
  <si>
    <t>Materia Prima Granos de Destileria, presentación bulto X 40 Kg</t>
  </si>
  <si>
    <t>Materia Prima Harina de Maiz, presentación bulto X 40 Kg</t>
  </si>
  <si>
    <t>Materia Prima Torta de Palmiste, presentación bulto X 40 Kg</t>
  </si>
  <si>
    <t>Materia Prima Carbonato de Calcio, presentación bulto X 10 Kg</t>
  </si>
  <si>
    <t>Materia prima semilla de algodón presentacion bulto x 30 kg</t>
  </si>
  <si>
    <t>Materia prima harina de arroz presentacion x 40 kg</t>
  </si>
  <si>
    <t>Materia prima, harina de girasol presnetacion bulto x 40 kg</t>
  </si>
  <si>
    <t>Materia prima para elaboracion de concentrado (fosfato Bicalcico) presentacion en bulto de 20 kg</t>
  </si>
  <si>
    <t>BULTO</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</si>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</sst>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Calibri"/>
      <family val="2"/>
      <scheme val="minor"/>
    </font>
    <font>
      <b/>
      <sz val="8"/>
      <color rgb="FF0000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0" fillId="2" borderId="0" xfId="0" applyFill="1" applyAlignment="1" applyProtection="1">
      <alignment vertical="center"/>
      <protection locked="0"/>
    </xf>
    <xf numFmtId="0" fontId="3" fillId="2" borderId="15" xfId="0" applyFont="1" applyFill="1" applyBorder="1" applyAlignment="1" applyProtection="1">
      <alignment horizontal="center" vertical="center" wrapText="1"/>
      <protection locked="0"/>
    </xf>
    <xf numFmtId="43" fontId="0" fillId="2" borderId="0" xfId="0" applyNumberFormat="1" applyFill="1" applyAlignment="1" applyProtection="1">
      <alignment vertical="center"/>
      <protection locked="0"/>
    </xf>
    <xf numFmtId="0" fontId="9" fillId="2" borderId="14" xfId="0" applyFont="1" applyFill="1" applyBorder="1" applyAlignment="1" applyProtection="1">
      <alignment horizontal="center"/>
      <protection locked="0"/>
    </xf>
    <xf numFmtId="0" fontId="3" fillId="0" borderId="0" xfId="0" applyFont="1" applyAlignment="1" applyProtection="1">
      <alignment vertical="center"/>
      <protection locked="0"/>
    </xf>
    <xf numFmtId="0" fontId="29" fillId="0" borderId="1" xfId="0" applyFont="1" applyBorder="1" applyAlignment="1" applyProtection="1">
      <alignment horizontal="center" vertical="center" wrapText="1"/>
      <protection hidden="1"/>
    </xf>
    <xf numFmtId="0" fontId="29" fillId="0" borderId="1" xfId="0" applyFont="1" applyBorder="1" applyAlignment="1" applyProtection="1">
      <alignment horizontal="left" vertical="center" wrapText="1"/>
      <protection hidden="1"/>
    </xf>
    <xf numFmtId="0" fontId="29" fillId="0" borderId="2" xfId="0" applyFont="1" applyBorder="1" applyAlignment="1" applyProtection="1">
      <alignment horizontal="center" vertical="center"/>
      <protection hidden="1"/>
    </xf>
    <xf numFmtId="3" fontId="29" fillId="0" borderId="2" xfId="0" applyNumberFormat="1"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8"/>
  <sheetViews>
    <sheetView tabSelected="1" topLeftCell="B1"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55" customWidth="1"/>
    <col min="2" max="2" width="56.5703125" style="55" customWidth="1"/>
    <col min="3" max="3" width="21" style="55" customWidth="1"/>
    <col min="4" max="4" width="16.140625" style="55" customWidth="1"/>
    <col min="5" max="5" width="17" style="55" customWidth="1"/>
    <col min="6" max="6" width="13.5703125" style="55" customWidth="1"/>
    <col min="7" max="7" width="12.85546875" style="55" customWidth="1"/>
    <col min="8" max="8" width="15" style="55" customWidth="1"/>
    <col min="9" max="9" width="20.28515625" style="55" customWidth="1"/>
    <col min="10" max="10" width="15" style="55" customWidth="1"/>
    <col min="11" max="11" width="17.85546875" style="56" customWidth="1"/>
    <col min="12" max="13" width="16.7109375" style="56" customWidth="1"/>
    <col min="14" max="14" width="14.7109375" style="56" customWidth="1"/>
    <col min="15" max="15" width="18.7109375" style="56" customWidth="1"/>
    <col min="16" max="16384" width="11.42578125" style="56"/>
  </cols>
  <sheetData>
    <row r="1" spans="1:15" x14ac:dyDescent="0.25">
      <c r="F1" s="18"/>
    </row>
    <row r="2" spans="1:15" ht="15.75" customHeight="1" x14ac:dyDescent="0.25">
      <c r="A2" s="26"/>
      <c r="B2" s="36" t="s">
        <v>0</v>
      </c>
      <c r="C2" s="36"/>
      <c r="D2" s="36"/>
      <c r="E2" s="36"/>
      <c r="F2" s="36"/>
      <c r="G2" s="36"/>
      <c r="H2" s="36"/>
      <c r="I2" s="36"/>
      <c r="J2" s="36"/>
      <c r="K2" s="36"/>
      <c r="L2" s="36"/>
      <c r="M2" s="36"/>
      <c r="N2" s="25" t="s">
        <v>37</v>
      </c>
      <c r="O2" s="25"/>
    </row>
    <row r="3" spans="1:15" ht="15.75" customHeight="1" x14ac:dyDescent="0.25">
      <c r="A3" s="26"/>
      <c r="B3" s="36" t="s">
        <v>1</v>
      </c>
      <c r="C3" s="36"/>
      <c r="D3" s="36"/>
      <c r="E3" s="36"/>
      <c r="F3" s="36"/>
      <c r="G3" s="36"/>
      <c r="H3" s="36"/>
      <c r="I3" s="36"/>
      <c r="J3" s="36"/>
      <c r="K3" s="36"/>
      <c r="L3" s="36"/>
      <c r="M3" s="36"/>
      <c r="N3" s="25" t="s">
        <v>40</v>
      </c>
      <c r="O3" s="25"/>
    </row>
    <row r="4" spans="1:15" ht="16.5" customHeight="1" x14ac:dyDescent="0.25">
      <c r="A4" s="26"/>
      <c r="B4" s="36" t="s">
        <v>36</v>
      </c>
      <c r="C4" s="36"/>
      <c r="D4" s="36"/>
      <c r="E4" s="36"/>
      <c r="F4" s="36"/>
      <c r="G4" s="36"/>
      <c r="H4" s="36"/>
      <c r="I4" s="36"/>
      <c r="J4" s="36"/>
      <c r="K4" s="36"/>
      <c r="L4" s="36"/>
      <c r="M4" s="36"/>
      <c r="N4" s="25" t="s">
        <v>41</v>
      </c>
      <c r="O4" s="25"/>
    </row>
    <row r="5" spans="1:15" ht="15" customHeight="1" x14ac:dyDescent="0.25">
      <c r="A5" s="26"/>
      <c r="B5" s="36"/>
      <c r="C5" s="36"/>
      <c r="D5" s="36"/>
      <c r="E5" s="36"/>
      <c r="F5" s="36"/>
      <c r="G5" s="36"/>
      <c r="H5" s="36"/>
      <c r="I5" s="36"/>
      <c r="J5" s="36"/>
      <c r="K5" s="36"/>
      <c r="L5" s="36"/>
      <c r="M5" s="36"/>
      <c r="N5" s="25" t="s">
        <v>38</v>
      </c>
      <c r="O5" s="25"/>
    </row>
    <row r="7" spans="1:15" x14ac:dyDescent="0.25">
      <c r="A7" s="57" t="s">
        <v>39</v>
      </c>
    </row>
    <row r="8" spans="1:15" x14ac:dyDescent="0.25">
      <c r="A8" s="57"/>
    </row>
    <row r="9" spans="1:15" x14ac:dyDescent="0.25">
      <c r="A9" s="58" t="s">
        <v>29</v>
      </c>
    </row>
    <row r="10" spans="1:15" ht="25.5" customHeight="1" x14ac:dyDescent="0.25">
      <c r="A10" s="43" t="s">
        <v>28</v>
      </c>
      <c r="B10" s="43"/>
      <c r="C10" s="59"/>
      <c r="E10" s="7" t="s">
        <v>21</v>
      </c>
      <c r="F10" s="44"/>
      <c r="G10" s="45"/>
      <c r="K10" s="8" t="s">
        <v>16</v>
      </c>
      <c r="L10" s="46"/>
      <c r="M10" s="47"/>
      <c r="N10" s="48"/>
    </row>
    <row r="11" spans="1:15" ht="15.75" thickBot="1" x14ac:dyDescent="0.3">
      <c r="A11" s="59"/>
      <c r="B11" s="59"/>
      <c r="C11" s="59"/>
      <c r="E11" s="60"/>
      <c r="F11" s="60"/>
      <c r="G11" s="60"/>
      <c r="K11" s="61"/>
      <c r="L11" s="62"/>
      <c r="M11" s="62"/>
      <c r="N11" s="62"/>
    </row>
    <row r="12" spans="1:15" ht="30.75" customHeight="1" thickBot="1" x14ac:dyDescent="0.3">
      <c r="A12" s="30" t="s">
        <v>26</v>
      </c>
      <c r="B12" s="31"/>
      <c r="C12" s="63"/>
      <c r="D12" s="27" t="s">
        <v>17</v>
      </c>
      <c r="E12" s="28"/>
      <c r="F12" s="28"/>
      <c r="G12" s="29"/>
      <c r="H12" s="6"/>
      <c r="I12" s="64"/>
      <c r="J12" s="64"/>
      <c r="K12" s="61"/>
    </row>
    <row r="13" spans="1:15" ht="15.75" thickBot="1" x14ac:dyDescent="0.3">
      <c r="A13" s="32"/>
      <c r="B13" s="33"/>
      <c r="C13" s="63"/>
      <c r="D13" s="65"/>
      <c r="E13" s="60"/>
      <c r="F13" s="60"/>
      <c r="G13" s="60"/>
      <c r="K13" s="61"/>
    </row>
    <row r="14" spans="1:15" ht="30" customHeight="1" thickBot="1" x14ac:dyDescent="0.3">
      <c r="A14" s="32"/>
      <c r="B14" s="33"/>
      <c r="C14" s="63"/>
      <c r="D14" s="27" t="s">
        <v>18</v>
      </c>
      <c r="E14" s="28"/>
      <c r="F14" s="28"/>
      <c r="G14" s="29"/>
      <c r="H14" s="6"/>
      <c r="I14" s="64"/>
      <c r="J14" s="64"/>
      <c r="K14" s="61"/>
    </row>
    <row r="15" spans="1:15" ht="18.75" customHeight="1" thickBot="1" x14ac:dyDescent="0.3">
      <c r="A15" s="32"/>
      <c r="B15" s="33"/>
      <c r="C15" s="63"/>
      <c r="E15" s="60"/>
      <c r="F15" s="60"/>
      <c r="G15" s="60"/>
      <c r="K15" s="61"/>
    </row>
    <row r="16" spans="1:15" ht="24" customHeight="1" thickBot="1" x14ac:dyDescent="0.3">
      <c r="A16" s="34"/>
      <c r="B16" s="35"/>
      <c r="C16" s="63"/>
      <c r="D16" s="27" t="s">
        <v>22</v>
      </c>
      <c r="E16" s="28"/>
      <c r="F16" s="28"/>
      <c r="G16" s="29"/>
      <c r="H16" s="6"/>
      <c r="I16" s="64"/>
      <c r="J16" s="64"/>
      <c r="K16" s="61"/>
      <c r="L16" s="62"/>
      <c r="M16" s="62"/>
      <c r="N16" s="62"/>
    </row>
    <row r="17" spans="1:15" x14ac:dyDescent="0.25">
      <c r="A17" s="59"/>
      <c r="B17" s="59"/>
      <c r="C17" s="59"/>
      <c r="E17" s="60"/>
      <c r="F17" s="60"/>
      <c r="G17" s="60"/>
      <c r="K17" s="61"/>
      <c r="L17" s="62"/>
      <c r="M17" s="62"/>
      <c r="N17" s="62"/>
    </row>
    <row r="19" spans="1:15" s="66" customFormat="1" ht="111.75" customHeight="1" x14ac:dyDescent="0.25">
      <c r="A19" s="9" t="s">
        <v>27</v>
      </c>
      <c r="B19" s="9" t="s">
        <v>2</v>
      </c>
      <c r="C19" s="9" t="s">
        <v>19</v>
      </c>
      <c r="D19" s="9" t="s">
        <v>3</v>
      </c>
      <c r="E19" s="9" t="s">
        <v>23</v>
      </c>
      <c r="F19" s="10" t="s">
        <v>4</v>
      </c>
      <c r="G19" s="11" t="s">
        <v>25</v>
      </c>
      <c r="H19" s="10" t="s">
        <v>5</v>
      </c>
      <c r="I19" s="10" t="s">
        <v>31</v>
      </c>
      <c r="J19" s="10" t="s">
        <v>34</v>
      </c>
      <c r="K19" s="10" t="s">
        <v>6</v>
      </c>
      <c r="L19" s="10" t="s">
        <v>7</v>
      </c>
      <c r="M19" s="10" t="s">
        <v>8</v>
      </c>
      <c r="N19" s="10" t="s">
        <v>30</v>
      </c>
      <c r="O19" s="10" t="s">
        <v>9</v>
      </c>
    </row>
    <row r="20" spans="1:15" s="66" customFormat="1" x14ac:dyDescent="0.25">
      <c r="A20" s="15">
        <v>1</v>
      </c>
      <c r="B20" s="71" t="s">
        <v>44</v>
      </c>
      <c r="C20" s="16"/>
      <c r="D20" s="73">
        <v>12</v>
      </c>
      <c r="E20" s="73" t="s">
        <v>85</v>
      </c>
      <c r="F20" s="17"/>
      <c r="G20" s="13"/>
      <c r="H20" s="1">
        <f t="shared" ref="H20:H60" si="0">+ROUND(F20*G20,0)</f>
        <v>0</v>
      </c>
      <c r="I20" s="13">
        <v>0</v>
      </c>
      <c r="J20" s="1">
        <f t="shared" ref="J20:J60" si="1">ROUND(F20*I20,0)</f>
        <v>0</v>
      </c>
      <c r="K20" s="1">
        <f t="shared" ref="K20:K60" si="2">ROUND(F20+H20+J20,0)</f>
        <v>0</v>
      </c>
      <c r="L20" s="1">
        <f t="shared" ref="L20:L60" si="3">ROUND(F20*D20,0)</f>
        <v>0</v>
      </c>
      <c r="M20" s="1">
        <f t="shared" ref="M20:M60" si="4">ROUND(L20*G20,0)</f>
        <v>0</v>
      </c>
      <c r="N20" s="1">
        <f t="shared" ref="N20:N60" si="5">ROUND(L20*I20,0)</f>
        <v>0</v>
      </c>
      <c r="O20" s="2">
        <f t="shared" ref="O20:O60" si="6">ROUND(L20+N20+M20,0)</f>
        <v>0</v>
      </c>
    </row>
    <row r="21" spans="1:15" s="66" customFormat="1" ht="22.5" x14ac:dyDescent="0.25">
      <c r="A21" s="15">
        <f>+A20+1</f>
        <v>2</v>
      </c>
      <c r="B21" s="71" t="s">
        <v>45</v>
      </c>
      <c r="C21" s="16"/>
      <c r="D21" s="73">
        <v>12</v>
      </c>
      <c r="E21" s="73" t="s">
        <v>85</v>
      </c>
      <c r="F21" s="17"/>
      <c r="G21" s="13"/>
      <c r="H21" s="1">
        <f t="shared" si="0"/>
        <v>0</v>
      </c>
      <c r="I21" s="13">
        <v>0</v>
      </c>
      <c r="J21" s="1">
        <f t="shared" si="1"/>
        <v>0</v>
      </c>
      <c r="K21" s="1">
        <f t="shared" si="2"/>
        <v>0</v>
      </c>
      <c r="L21" s="1">
        <f t="shared" si="3"/>
        <v>0</v>
      </c>
      <c r="M21" s="1">
        <f t="shared" si="4"/>
        <v>0</v>
      </c>
      <c r="N21" s="1">
        <f t="shared" si="5"/>
        <v>0</v>
      </c>
      <c r="O21" s="2">
        <f t="shared" si="6"/>
        <v>0</v>
      </c>
    </row>
    <row r="22" spans="1:15" s="66" customFormat="1" ht="22.5" x14ac:dyDescent="0.25">
      <c r="A22" s="15">
        <f t="shared" ref="A22:A60" si="7">+A21+1</f>
        <v>3</v>
      </c>
      <c r="B22" s="71" t="s">
        <v>46</v>
      </c>
      <c r="C22" s="16"/>
      <c r="D22" s="73">
        <v>18</v>
      </c>
      <c r="E22" s="73" t="s">
        <v>85</v>
      </c>
      <c r="F22" s="17"/>
      <c r="G22" s="13"/>
      <c r="H22" s="1">
        <f t="shared" si="0"/>
        <v>0</v>
      </c>
      <c r="I22" s="13">
        <v>0</v>
      </c>
      <c r="J22" s="1">
        <f t="shared" si="1"/>
        <v>0</v>
      </c>
      <c r="K22" s="1">
        <f t="shared" si="2"/>
        <v>0</v>
      </c>
      <c r="L22" s="1">
        <f t="shared" si="3"/>
        <v>0</v>
      </c>
      <c r="M22" s="1">
        <f t="shared" si="4"/>
        <v>0</v>
      </c>
      <c r="N22" s="1">
        <f t="shared" si="5"/>
        <v>0</v>
      </c>
      <c r="O22" s="2">
        <f t="shared" si="6"/>
        <v>0</v>
      </c>
    </row>
    <row r="23" spans="1:15" s="66" customFormat="1" ht="33.75" x14ac:dyDescent="0.25">
      <c r="A23" s="15">
        <f t="shared" si="7"/>
        <v>4</v>
      </c>
      <c r="B23" s="71" t="s">
        <v>47</v>
      </c>
      <c r="C23" s="16"/>
      <c r="D23" s="73">
        <v>20</v>
      </c>
      <c r="E23" s="73" t="s">
        <v>85</v>
      </c>
      <c r="F23" s="17"/>
      <c r="G23" s="13"/>
      <c r="H23" s="1">
        <f t="shared" si="0"/>
        <v>0</v>
      </c>
      <c r="I23" s="13">
        <v>0</v>
      </c>
      <c r="J23" s="1">
        <f t="shared" si="1"/>
        <v>0</v>
      </c>
      <c r="K23" s="1">
        <f t="shared" si="2"/>
        <v>0</v>
      </c>
      <c r="L23" s="1">
        <f t="shared" si="3"/>
        <v>0</v>
      </c>
      <c r="M23" s="1">
        <f t="shared" si="4"/>
        <v>0</v>
      </c>
      <c r="N23" s="1">
        <f t="shared" si="5"/>
        <v>0</v>
      </c>
      <c r="O23" s="2">
        <f t="shared" si="6"/>
        <v>0</v>
      </c>
    </row>
    <row r="24" spans="1:15" s="66" customFormat="1" ht="22.5" x14ac:dyDescent="0.25">
      <c r="A24" s="15">
        <f t="shared" si="7"/>
        <v>5</v>
      </c>
      <c r="B24" s="71" t="s">
        <v>48</v>
      </c>
      <c r="C24" s="16"/>
      <c r="D24" s="73">
        <v>38</v>
      </c>
      <c r="E24" s="73" t="s">
        <v>85</v>
      </c>
      <c r="F24" s="17"/>
      <c r="G24" s="13"/>
      <c r="H24" s="1">
        <f t="shared" si="0"/>
        <v>0</v>
      </c>
      <c r="I24" s="13">
        <v>0</v>
      </c>
      <c r="J24" s="1">
        <f t="shared" si="1"/>
        <v>0</v>
      </c>
      <c r="K24" s="1">
        <f t="shared" si="2"/>
        <v>0</v>
      </c>
      <c r="L24" s="1">
        <f t="shared" si="3"/>
        <v>0</v>
      </c>
      <c r="M24" s="1">
        <f t="shared" si="4"/>
        <v>0</v>
      </c>
      <c r="N24" s="1">
        <f t="shared" si="5"/>
        <v>0</v>
      </c>
      <c r="O24" s="2">
        <f t="shared" si="6"/>
        <v>0</v>
      </c>
    </row>
    <row r="25" spans="1:15" s="66" customFormat="1" ht="22.5" x14ac:dyDescent="0.25">
      <c r="A25" s="15">
        <f t="shared" si="7"/>
        <v>6</v>
      </c>
      <c r="B25" s="71" t="s">
        <v>49</v>
      </c>
      <c r="C25" s="16"/>
      <c r="D25" s="73">
        <v>10</v>
      </c>
      <c r="E25" s="73" t="s">
        <v>85</v>
      </c>
      <c r="F25" s="17"/>
      <c r="G25" s="13"/>
      <c r="H25" s="1">
        <f t="shared" si="0"/>
        <v>0</v>
      </c>
      <c r="I25" s="13">
        <v>0</v>
      </c>
      <c r="J25" s="1">
        <f t="shared" si="1"/>
        <v>0</v>
      </c>
      <c r="K25" s="1">
        <f t="shared" si="2"/>
        <v>0</v>
      </c>
      <c r="L25" s="1">
        <f t="shared" si="3"/>
        <v>0</v>
      </c>
      <c r="M25" s="1">
        <f t="shared" si="4"/>
        <v>0</v>
      </c>
      <c r="N25" s="1">
        <f t="shared" si="5"/>
        <v>0</v>
      </c>
      <c r="O25" s="2">
        <f t="shared" si="6"/>
        <v>0</v>
      </c>
    </row>
    <row r="26" spans="1:15" s="66" customFormat="1" ht="22.5" x14ac:dyDescent="0.25">
      <c r="A26" s="15">
        <f t="shared" si="7"/>
        <v>7</v>
      </c>
      <c r="B26" s="71" t="s">
        <v>50</v>
      </c>
      <c r="C26" s="16"/>
      <c r="D26" s="73">
        <v>34</v>
      </c>
      <c r="E26" s="73" t="s">
        <v>85</v>
      </c>
      <c r="F26" s="17"/>
      <c r="G26" s="13"/>
      <c r="H26" s="1">
        <f t="shared" si="0"/>
        <v>0</v>
      </c>
      <c r="I26" s="13">
        <v>0</v>
      </c>
      <c r="J26" s="1">
        <f t="shared" si="1"/>
        <v>0</v>
      </c>
      <c r="K26" s="1">
        <f t="shared" si="2"/>
        <v>0</v>
      </c>
      <c r="L26" s="1">
        <f t="shared" si="3"/>
        <v>0</v>
      </c>
      <c r="M26" s="1">
        <f t="shared" si="4"/>
        <v>0</v>
      </c>
      <c r="N26" s="1">
        <f t="shared" si="5"/>
        <v>0</v>
      </c>
      <c r="O26" s="2">
        <f t="shared" si="6"/>
        <v>0</v>
      </c>
    </row>
    <row r="27" spans="1:15" s="66" customFormat="1" ht="22.5" x14ac:dyDescent="0.25">
      <c r="A27" s="15">
        <f t="shared" si="7"/>
        <v>8</v>
      </c>
      <c r="B27" s="71" t="s">
        <v>51</v>
      </c>
      <c r="C27" s="16"/>
      <c r="D27" s="73">
        <v>13</v>
      </c>
      <c r="E27" s="73" t="s">
        <v>85</v>
      </c>
      <c r="F27" s="17"/>
      <c r="G27" s="13"/>
      <c r="H27" s="1">
        <f t="shared" si="0"/>
        <v>0</v>
      </c>
      <c r="I27" s="13">
        <v>0</v>
      </c>
      <c r="J27" s="1">
        <f t="shared" si="1"/>
        <v>0</v>
      </c>
      <c r="K27" s="1">
        <f t="shared" si="2"/>
        <v>0</v>
      </c>
      <c r="L27" s="1">
        <f t="shared" si="3"/>
        <v>0</v>
      </c>
      <c r="M27" s="1">
        <f t="shared" si="4"/>
        <v>0</v>
      </c>
      <c r="N27" s="1">
        <f t="shared" si="5"/>
        <v>0</v>
      </c>
      <c r="O27" s="2">
        <f t="shared" si="6"/>
        <v>0</v>
      </c>
    </row>
    <row r="28" spans="1:15" s="66" customFormat="1" ht="22.5" x14ac:dyDescent="0.25">
      <c r="A28" s="15">
        <f t="shared" si="7"/>
        <v>9</v>
      </c>
      <c r="B28" s="71" t="s">
        <v>52</v>
      </c>
      <c r="C28" s="16"/>
      <c r="D28" s="73">
        <v>38</v>
      </c>
      <c r="E28" s="73" t="s">
        <v>85</v>
      </c>
      <c r="F28" s="17"/>
      <c r="G28" s="13"/>
      <c r="H28" s="1">
        <f t="shared" si="0"/>
        <v>0</v>
      </c>
      <c r="I28" s="13">
        <v>0</v>
      </c>
      <c r="J28" s="1">
        <f t="shared" si="1"/>
        <v>0</v>
      </c>
      <c r="K28" s="1">
        <f t="shared" si="2"/>
        <v>0</v>
      </c>
      <c r="L28" s="1">
        <f t="shared" si="3"/>
        <v>0</v>
      </c>
      <c r="M28" s="1">
        <f t="shared" si="4"/>
        <v>0</v>
      </c>
      <c r="N28" s="1">
        <f t="shared" si="5"/>
        <v>0</v>
      </c>
      <c r="O28" s="2">
        <f t="shared" si="6"/>
        <v>0</v>
      </c>
    </row>
    <row r="29" spans="1:15" s="66" customFormat="1" ht="22.5" x14ac:dyDescent="0.25">
      <c r="A29" s="15">
        <f t="shared" si="7"/>
        <v>10</v>
      </c>
      <c r="B29" s="71" t="s">
        <v>53</v>
      </c>
      <c r="C29" s="16"/>
      <c r="D29" s="73">
        <v>162</v>
      </c>
      <c r="E29" s="73" t="s">
        <v>85</v>
      </c>
      <c r="F29" s="17"/>
      <c r="G29" s="13"/>
      <c r="H29" s="1">
        <f t="shared" si="0"/>
        <v>0</v>
      </c>
      <c r="I29" s="13">
        <v>0</v>
      </c>
      <c r="J29" s="1">
        <f t="shared" si="1"/>
        <v>0</v>
      </c>
      <c r="K29" s="1">
        <f t="shared" si="2"/>
        <v>0</v>
      </c>
      <c r="L29" s="1">
        <f t="shared" si="3"/>
        <v>0</v>
      </c>
      <c r="M29" s="1">
        <f t="shared" si="4"/>
        <v>0</v>
      </c>
      <c r="N29" s="1">
        <f t="shared" si="5"/>
        <v>0</v>
      </c>
      <c r="O29" s="2">
        <f t="shared" si="6"/>
        <v>0</v>
      </c>
    </row>
    <row r="30" spans="1:15" s="66" customFormat="1" ht="22.5" x14ac:dyDescent="0.25">
      <c r="A30" s="15">
        <f t="shared" si="7"/>
        <v>11</v>
      </c>
      <c r="B30" s="72" t="s">
        <v>54</v>
      </c>
      <c r="C30" s="16"/>
      <c r="D30" s="73">
        <v>6</v>
      </c>
      <c r="E30" s="73" t="s">
        <v>85</v>
      </c>
      <c r="F30" s="17"/>
      <c r="G30" s="13"/>
      <c r="H30" s="1">
        <f t="shared" si="0"/>
        <v>0</v>
      </c>
      <c r="I30" s="13">
        <v>0</v>
      </c>
      <c r="J30" s="1">
        <f t="shared" si="1"/>
        <v>0</v>
      </c>
      <c r="K30" s="1">
        <f t="shared" si="2"/>
        <v>0</v>
      </c>
      <c r="L30" s="1">
        <f t="shared" si="3"/>
        <v>0</v>
      </c>
      <c r="M30" s="1">
        <f t="shared" si="4"/>
        <v>0</v>
      </c>
      <c r="N30" s="1">
        <f t="shared" si="5"/>
        <v>0</v>
      </c>
      <c r="O30" s="2">
        <f t="shared" si="6"/>
        <v>0</v>
      </c>
    </row>
    <row r="31" spans="1:15" s="66" customFormat="1" ht="22.5" x14ac:dyDescent="0.25">
      <c r="A31" s="15">
        <f t="shared" si="7"/>
        <v>12</v>
      </c>
      <c r="B31" s="71" t="s">
        <v>55</v>
      </c>
      <c r="C31" s="16"/>
      <c r="D31" s="73">
        <v>68</v>
      </c>
      <c r="E31" s="73" t="s">
        <v>85</v>
      </c>
      <c r="F31" s="17"/>
      <c r="G31" s="13"/>
      <c r="H31" s="1">
        <f t="shared" si="0"/>
        <v>0</v>
      </c>
      <c r="I31" s="13">
        <v>0</v>
      </c>
      <c r="J31" s="1">
        <f t="shared" si="1"/>
        <v>0</v>
      </c>
      <c r="K31" s="1">
        <f t="shared" si="2"/>
        <v>0</v>
      </c>
      <c r="L31" s="1">
        <f t="shared" si="3"/>
        <v>0</v>
      </c>
      <c r="M31" s="1">
        <f t="shared" si="4"/>
        <v>0</v>
      </c>
      <c r="N31" s="1">
        <f t="shared" si="5"/>
        <v>0</v>
      </c>
      <c r="O31" s="2">
        <f t="shared" si="6"/>
        <v>0</v>
      </c>
    </row>
    <row r="32" spans="1:15" s="66" customFormat="1" ht="22.5" x14ac:dyDescent="0.25">
      <c r="A32" s="15">
        <f t="shared" si="7"/>
        <v>13</v>
      </c>
      <c r="B32" s="71" t="s">
        <v>56</v>
      </c>
      <c r="C32" s="16"/>
      <c r="D32" s="73">
        <v>25</v>
      </c>
      <c r="E32" s="73" t="s">
        <v>85</v>
      </c>
      <c r="F32" s="17"/>
      <c r="G32" s="13"/>
      <c r="H32" s="1">
        <f t="shared" si="0"/>
        <v>0</v>
      </c>
      <c r="I32" s="13">
        <v>0</v>
      </c>
      <c r="J32" s="1">
        <f t="shared" si="1"/>
        <v>0</v>
      </c>
      <c r="K32" s="1">
        <f t="shared" si="2"/>
        <v>0</v>
      </c>
      <c r="L32" s="1">
        <f t="shared" si="3"/>
        <v>0</v>
      </c>
      <c r="M32" s="1">
        <f t="shared" si="4"/>
        <v>0</v>
      </c>
      <c r="N32" s="1">
        <f t="shared" si="5"/>
        <v>0</v>
      </c>
      <c r="O32" s="2">
        <f t="shared" si="6"/>
        <v>0</v>
      </c>
    </row>
    <row r="33" spans="1:15" s="66" customFormat="1" ht="33.75" x14ac:dyDescent="0.25">
      <c r="A33" s="15">
        <f t="shared" si="7"/>
        <v>14</v>
      </c>
      <c r="B33" s="71" t="s">
        <v>57</v>
      </c>
      <c r="C33" s="16"/>
      <c r="D33" s="73">
        <v>180</v>
      </c>
      <c r="E33" s="73" t="s">
        <v>85</v>
      </c>
      <c r="F33" s="17"/>
      <c r="G33" s="13"/>
      <c r="H33" s="1">
        <f t="shared" si="0"/>
        <v>0</v>
      </c>
      <c r="I33" s="13">
        <v>0</v>
      </c>
      <c r="J33" s="1">
        <f t="shared" si="1"/>
        <v>0</v>
      </c>
      <c r="K33" s="1">
        <f t="shared" si="2"/>
        <v>0</v>
      </c>
      <c r="L33" s="1">
        <f t="shared" si="3"/>
        <v>0</v>
      </c>
      <c r="M33" s="1">
        <f t="shared" si="4"/>
        <v>0</v>
      </c>
      <c r="N33" s="1">
        <f t="shared" si="5"/>
        <v>0</v>
      </c>
      <c r="O33" s="2">
        <f t="shared" si="6"/>
        <v>0</v>
      </c>
    </row>
    <row r="34" spans="1:15" s="66" customFormat="1" ht="22.5" x14ac:dyDescent="0.25">
      <c r="A34" s="15">
        <f t="shared" si="7"/>
        <v>15</v>
      </c>
      <c r="B34" s="71" t="s">
        <v>58</v>
      </c>
      <c r="C34" s="16"/>
      <c r="D34" s="73">
        <v>16</v>
      </c>
      <c r="E34" s="73" t="s">
        <v>85</v>
      </c>
      <c r="F34" s="17"/>
      <c r="G34" s="13"/>
      <c r="H34" s="1">
        <f t="shared" si="0"/>
        <v>0</v>
      </c>
      <c r="I34" s="13">
        <v>0</v>
      </c>
      <c r="J34" s="1">
        <f t="shared" si="1"/>
        <v>0</v>
      </c>
      <c r="K34" s="1">
        <f t="shared" si="2"/>
        <v>0</v>
      </c>
      <c r="L34" s="1">
        <f t="shared" si="3"/>
        <v>0</v>
      </c>
      <c r="M34" s="1">
        <f t="shared" si="4"/>
        <v>0</v>
      </c>
      <c r="N34" s="1">
        <f t="shared" si="5"/>
        <v>0</v>
      </c>
      <c r="O34" s="2">
        <f t="shared" si="6"/>
        <v>0</v>
      </c>
    </row>
    <row r="35" spans="1:15" s="66" customFormat="1" ht="33.75" x14ac:dyDescent="0.25">
      <c r="A35" s="15">
        <f t="shared" si="7"/>
        <v>16</v>
      </c>
      <c r="B35" s="71" t="s">
        <v>59</v>
      </c>
      <c r="C35" s="16"/>
      <c r="D35" s="73">
        <v>25</v>
      </c>
      <c r="E35" s="73" t="s">
        <v>85</v>
      </c>
      <c r="F35" s="17"/>
      <c r="G35" s="13"/>
      <c r="H35" s="1">
        <f t="shared" si="0"/>
        <v>0</v>
      </c>
      <c r="I35" s="13">
        <v>0</v>
      </c>
      <c r="J35" s="1">
        <f t="shared" si="1"/>
        <v>0</v>
      </c>
      <c r="K35" s="1">
        <f t="shared" si="2"/>
        <v>0</v>
      </c>
      <c r="L35" s="1">
        <f t="shared" si="3"/>
        <v>0</v>
      </c>
      <c r="M35" s="1">
        <f t="shared" si="4"/>
        <v>0</v>
      </c>
      <c r="N35" s="1">
        <f t="shared" si="5"/>
        <v>0</v>
      </c>
      <c r="O35" s="2">
        <f t="shared" si="6"/>
        <v>0</v>
      </c>
    </row>
    <row r="36" spans="1:15" s="66" customFormat="1" ht="33.75" x14ac:dyDescent="0.25">
      <c r="A36" s="15">
        <f t="shared" si="7"/>
        <v>17</v>
      </c>
      <c r="B36" s="71" t="s">
        <v>60</v>
      </c>
      <c r="C36" s="16"/>
      <c r="D36" s="73">
        <v>160</v>
      </c>
      <c r="E36" s="73" t="s">
        <v>85</v>
      </c>
      <c r="F36" s="17"/>
      <c r="G36" s="13"/>
      <c r="H36" s="1">
        <f t="shared" si="0"/>
        <v>0</v>
      </c>
      <c r="I36" s="13">
        <v>0</v>
      </c>
      <c r="J36" s="1">
        <f t="shared" si="1"/>
        <v>0</v>
      </c>
      <c r="K36" s="1">
        <f t="shared" si="2"/>
        <v>0</v>
      </c>
      <c r="L36" s="1">
        <f t="shared" si="3"/>
        <v>0</v>
      </c>
      <c r="M36" s="1">
        <f t="shared" si="4"/>
        <v>0</v>
      </c>
      <c r="N36" s="1">
        <f t="shared" si="5"/>
        <v>0</v>
      </c>
      <c r="O36" s="2">
        <f t="shared" si="6"/>
        <v>0</v>
      </c>
    </row>
    <row r="37" spans="1:15" s="66" customFormat="1" ht="33.75" x14ac:dyDescent="0.25">
      <c r="A37" s="15">
        <f t="shared" si="7"/>
        <v>18</v>
      </c>
      <c r="B37" s="71" t="s">
        <v>61</v>
      </c>
      <c r="C37" s="16"/>
      <c r="D37" s="73">
        <v>16</v>
      </c>
      <c r="E37" s="73" t="s">
        <v>85</v>
      </c>
      <c r="F37" s="17"/>
      <c r="G37" s="13"/>
      <c r="H37" s="1">
        <f t="shared" si="0"/>
        <v>0</v>
      </c>
      <c r="I37" s="13">
        <v>0</v>
      </c>
      <c r="J37" s="1">
        <f t="shared" si="1"/>
        <v>0</v>
      </c>
      <c r="K37" s="1">
        <f t="shared" si="2"/>
        <v>0</v>
      </c>
      <c r="L37" s="1">
        <f t="shared" si="3"/>
        <v>0</v>
      </c>
      <c r="M37" s="1">
        <f t="shared" si="4"/>
        <v>0</v>
      </c>
      <c r="N37" s="1">
        <f t="shared" si="5"/>
        <v>0</v>
      </c>
      <c r="O37" s="2">
        <f t="shared" si="6"/>
        <v>0</v>
      </c>
    </row>
    <row r="38" spans="1:15" s="66" customFormat="1" x14ac:dyDescent="0.25">
      <c r="A38" s="15">
        <f t="shared" si="7"/>
        <v>19</v>
      </c>
      <c r="B38" s="71" t="s">
        <v>62</v>
      </c>
      <c r="C38" s="16"/>
      <c r="D38" s="73">
        <v>11</v>
      </c>
      <c r="E38" s="73" t="s">
        <v>85</v>
      </c>
      <c r="F38" s="17"/>
      <c r="G38" s="13"/>
      <c r="H38" s="1">
        <f t="shared" si="0"/>
        <v>0</v>
      </c>
      <c r="I38" s="13">
        <v>0</v>
      </c>
      <c r="J38" s="1">
        <f t="shared" si="1"/>
        <v>0</v>
      </c>
      <c r="K38" s="1">
        <f t="shared" si="2"/>
        <v>0</v>
      </c>
      <c r="L38" s="1">
        <f t="shared" si="3"/>
        <v>0</v>
      </c>
      <c r="M38" s="1">
        <f t="shared" si="4"/>
        <v>0</v>
      </c>
      <c r="N38" s="1">
        <f t="shared" si="5"/>
        <v>0</v>
      </c>
      <c r="O38" s="2">
        <f t="shared" si="6"/>
        <v>0</v>
      </c>
    </row>
    <row r="39" spans="1:15" s="66" customFormat="1" ht="33.75" x14ac:dyDescent="0.25">
      <c r="A39" s="15">
        <f t="shared" si="7"/>
        <v>20</v>
      </c>
      <c r="B39" s="71" t="s">
        <v>63</v>
      </c>
      <c r="C39" s="16"/>
      <c r="D39" s="73">
        <v>409</v>
      </c>
      <c r="E39" s="73" t="s">
        <v>85</v>
      </c>
      <c r="F39" s="17"/>
      <c r="G39" s="13"/>
      <c r="H39" s="1">
        <f t="shared" si="0"/>
        <v>0</v>
      </c>
      <c r="I39" s="13">
        <v>0</v>
      </c>
      <c r="J39" s="1">
        <f t="shared" si="1"/>
        <v>0</v>
      </c>
      <c r="K39" s="1">
        <f t="shared" si="2"/>
        <v>0</v>
      </c>
      <c r="L39" s="1">
        <f t="shared" si="3"/>
        <v>0</v>
      </c>
      <c r="M39" s="1">
        <f t="shared" si="4"/>
        <v>0</v>
      </c>
      <c r="N39" s="1">
        <f t="shared" si="5"/>
        <v>0</v>
      </c>
      <c r="O39" s="2">
        <f t="shared" si="6"/>
        <v>0</v>
      </c>
    </row>
    <row r="40" spans="1:15" s="66" customFormat="1" x14ac:dyDescent="0.25">
      <c r="A40" s="15">
        <f t="shared" si="7"/>
        <v>21</v>
      </c>
      <c r="B40" s="71" t="s">
        <v>64</v>
      </c>
      <c r="C40" s="16"/>
      <c r="D40" s="73">
        <v>5</v>
      </c>
      <c r="E40" s="73" t="s">
        <v>85</v>
      </c>
      <c r="F40" s="17"/>
      <c r="G40" s="13"/>
      <c r="H40" s="1">
        <f t="shared" si="0"/>
        <v>0</v>
      </c>
      <c r="I40" s="13">
        <v>0</v>
      </c>
      <c r="J40" s="1">
        <f t="shared" si="1"/>
        <v>0</v>
      </c>
      <c r="K40" s="1">
        <f t="shared" si="2"/>
        <v>0</v>
      </c>
      <c r="L40" s="1">
        <f t="shared" si="3"/>
        <v>0</v>
      </c>
      <c r="M40" s="1">
        <f t="shared" si="4"/>
        <v>0</v>
      </c>
      <c r="N40" s="1">
        <f t="shared" si="5"/>
        <v>0</v>
      </c>
      <c r="O40" s="2">
        <f t="shared" si="6"/>
        <v>0</v>
      </c>
    </row>
    <row r="41" spans="1:15" s="66" customFormat="1" ht="45" x14ac:dyDescent="0.25">
      <c r="A41" s="15">
        <f t="shared" si="7"/>
        <v>22</v>
      </c>
      <c r="B41" s="71" t="s">
        <v>65</v>
      </c>
      <c r="C41" s="16"/>
      <c r="D41" s="74">
        <v>1000</v>
      </c>
      <c r="E41" s="73" t="s">
        <v>85</v>
      </c>
      <c r="F41" s="17"/>
      <c r="G41" s="13"/>
      <c r="H41" s="1">
        <f t="shared" si="0"/>
        <v>0</v>
      </c>
      <c r="I41" s="13">
        <v>0</v>
      </c>
      <c r="J41" s="1">
        <f t="shared" si="1"/>
        <v>0</v>
      </c>
      <c r="K41" s="1">
        <f t="shared" si="2"/>
        <v>0</v>
      </c>
      <c r="L41" s="1">
        <f t="shared" si="3"/>
        <v>0</v>
      </c>
      <c r="M41" s="1">
        <f t="shared" si="4"/>
        <v>0</v>
      </c>
      <c r="N41" s="1">
        <f t="shared" si="5"/>
        <v>0</v>
      </c>
      <c r="O41" s="2">
        <f t="shared" si="6"/>
        <v>0</v>
      </c>
    </row>
    <row r="42" spans="1:15" s="66" customFormat="1" ht="45" x14ac:dyDescent="0.25">
      <c r="A42" s="15">
        <f t="shared" si="7"/>
        <v>23</v>
      </c>
      <c r="B42" s="71" t="s">
        <v>66</v>
      </c>
      <c r="C42" s="16"/>
      <c r="D42" s="73">
        <v>15</v>
      </c>
      <c r="E42" s="73" t="s">
        <v>85</v>
      </c>
      <c r="F42" s="17"/>
      <c r="G42" s="13"/>
      <c r="H42" s="1">
        <f t="shared" si="0"/>
        <v>0</v>
      </c>
      <c r="I42" s="13">
        <v>0</v>
      </c>
      <c r="J42" s="1">
        <f t="shared" si="1"/>
        <v>0</v>
      </c>
      <c r="K42" s="1">
        <f t="shared" si="2"/>
        <v>0</v>
      </c>
      <c r="L42" s="1">
        <f t="shared" si="3"/>
        <v>0</v>
      </c>
      <c r="M42" s="1">
        <f t="shared" si="4"/>
        <v>0</v>
      </c>
      <c r="N42" s="1">
        <f t="shared" si="5"/>
        <v>0</v>
      </c>
      <c r="O42" s="2">
        <f t="shared" si="6"/>
        <v>0</v>
      </c>
    </row>
    <row r="43" spans="1:15" s="66" customFormat="1" x14ac:dyDescent="0.25">
      <c r="A43" s="15">
        <f t="shared" si="7"/>
        <v>24</v>
      </c>
      <c r="B43" s="71" t="s">
        <v>67</v>
      </c>
      <c r="C43" s="16"/>
      <c r="D43" s="73">
        <v>2</v>
      </c>
      <c r="E43" s="73" t="s">
        <v>85</v>
      </c>
      <c r="F43" s="17"/>
      <c r="G43" s="13"/>
      <c r="H43" s="1">
        <f t="shared" si="0"/>
        <v>0</v>
      </c>
      <c r="I43" s="13">
        <v>0</v>
      </c>
      <c r="J43" s="1">
        <f t="shared" si="1"/>
        <v>0</v>
      </c>
      <c r="K43" s="1">
        <f t="shared" si="2"/>
        <v>0</v>
      </c>
      <c r="L43" s="1">
        <f t="shared" si="3"/>
        <v>0</v>
      </c>
      <c r="M43" s="1">
        <f t="shared" si="4"/>
        <v>0</v>
      </c>
      <c r="N43" s="1">
        <f t="shared" si="5"/>
        <v>0</v>
      </c>
      <c r="O43" s="2">
        <f t="shared" si="6"/>
        <v>0</v>
      </c>
    </row>
    <row r="44" spans="1:15" s="66" customFormat="1" ht="22.5" x14ac:dyDescent="0.25">
      <c r="A44" s="15">
        <f t="shared" si="7"/>
        <v>25</v>
      </c>
      <c r="B44" s="71" t="s">
        <v>68</v>
      </c>
      <c r="C44" s="16"/>
      <c r="D44" s="73">
        <v>20</v>
      </c>
      <c r="E44" s="73" t="s">
        <v>85</v>
      </c>
      <c r="F44" s="17"/>
      <c r="G44" s="13"/>
      <c r="H44" s="1">
        <f t="shared" si="0"/>
        <v>0</v>
      </c>
      <c r="I44" s="13">
        <v>0</v>
      </c>
      <c r="J44" s="1">
        <f t="shared" si="1"/>
        <v>0</v>
      </c>
      <c r="K44" s="1">
        <f t="shared" si="2"/>
        <v>0</v>
      </c>
      <c r="L44" s="1">
        <f t="shared" si="3"/>
        <v>0</v>
      </c>
      <c r="M44" s="1">
        <f t="shared" si="4"/>
        <v>0</v>
      </c>
      <c r="N44" s="1">
        <f t="shared" si="5"/>
        <v>0</v>
      </c>
      <c r="O44" s="2">
        <f t="shared" si="6"/>
        <v>0</v>
      </c>
    </row>
    <row r="45" spans="1:15" s="66" customFormat="1" ht="45" x14ac:dyDescent="0.25">
      <c r="A45" s="15">
        <f t="shared" si="7"/>
        <v>26</v>
      </c>
      <c r="B45" s="71" t="s">
        <v>69</v>
      </c>
      <c r="C45" s="16"/>
      <c r="D45" s="73">
        <v>95</v>
      </c>
      <c r="E45" s="73" t="s">
        <v>86</v>
      </c>
      <c r="F45" s="17"/>
      <c r="G45" s="13"/>
      <c r="H45" s="1">
        <f t="shared" si="0"/>
        <v>0</v>
      </c>
      <c r="I45" s="13">
        <v>0</v>
      </c>
      <c r="J45" s="1">
        <f t="shared" si="1"/>
        <v>0</v>
      </c>
      <c r="K45" s="1">
        <f t="shared" si="2"/>
        <v>0</v>
      </c>
      <c r="L45" s="1">
        <f t="shared" si="3"/>
        <v>0</v>
      </c>
      <c r="M45" s="1">
        <f t="shared" si="4"/>
        <v>0</v>
      </c>
      <c r="N45" s="1">
        <f t="shared" si="5"/>
        <v>0</v>
      </c>
      <c r="O45" s="2">
        <f t="shared" si="6"/>
        <v>0</v>
      </c>
    </row>
    <row r="46" spans="1:15" s="66" customFormat="1" x14ac:dyDescent="0.25">
      <c r="A46" s="15">
        <f t="shared" si="7"/>
        <v>27</v>
      </c>
      <c r="B46" s="71" t="s">
        <v>70</v>
      </c>
      <c r="C46" s="16"/>
      <c r="D46" s="73">
        <v>2</v>
      </c>
      <c r="E46" s="73" t="s">
        <v>85</v>
      </c>
      <c r="F46" s="17"/>
      <c r="G46" s="13"/>
      <c r="H46" s="1">
        <f t="shared" si="0"/>
        <v>0</v>
      </c>
      <c r="I46" s="13">
        <v>0</v>
      </c>
      <c r="J46" s="1">
        <f t="shared" si="1"/>
        <v>0</v>
      </c>
      <c r="K46" s="1">
        <f t="shared" si="2"/>
        <v>0</v>
      </c>
      <c r="L46" s="1">
        <f t="shared" si="3"/>
        <v>0</v>
      </c>
      <c r="M46" s="1">
        <f t="shared" si="4"/>
        <v>0</v>
      </c>
      <c r="N46" s="1">
        <f t="shared" si="5"/>
        <v>0</v>
      </c>
      <c r="O46" s="2">
        <f t="shared" si="6"/>
        <v>0</v>
      </c>
    </row>
    <row r="47" spans="1:15" s="66" customFormat="1" ht="22.5" x14ac:dyDescent="0.25">
      <c r="A47" s="15">
        <f t="shared" si="7"/>
        <v>28</v>
      </c>
      <c r="B47" s="71" t="s">
        <v>71</v>
      </c>
      <c r="C47" s="16"/>
      <c r="D47" s="73">
        <v>20</v>
      </c>
      <c r="E47" s="73" t="s">
        <v>86</v>
      </c>
      <c r="F47" s="17"/>
      <c r="G47" s="13"/>
      <c r="H47" s="1">
        <f t="shared" si="0"/>
        <v>0</v>
      </c>
      <c r="I47" s="13">
        <v>0</v>
      </c>
      <c r="J47" s="1">
        <f t="shared" si="1"/>
        <v>0</v>
      </c>
      <c r="K47" s="1">
        <f t="shared" si="2"/>
        <v>0</v>
      </c>
      <c r="L47" s="1">
        <f t="shared" si="3"/>
        <v>0</v>
      </c>
      <c r="M47" s="1">
        <f t="shared" si="4"/>
        <v>0</v>
      </c>
      <c r="N47" s="1">
        <f t="shared" si="5"/>
        <v>0</v>
      </c>
      <c r="O47" s="2">
        <f t="shared" si="6"/>
        <v>0</v>
      </c>
    </row>
    <row r="48" spans="1:15" s="66" customFormat="1" ht="22.5" x14ac:dyDescent="0.25">
      <c r="A48" s="15">
        <f t="shared" si="7"/>
        <v>29</v>
      </c>
      <c r="B48" s="71" t="s">
        <v>72</v>
      </c>
      <c r="C48" s="16"/>
      <c r="D48" s="73">
        <v>10</v>
      </c>
      <c r="E48" s="73" t="s">
        <v>85</v>
      </c>
      <c r="F48" s="17"/>
      <c r="G48" s="13"/>
      <c r="H48" s="1">
        <f t="shared" si="0"/>
        <v>0</v>
      </c>
      <c r="I48" s="13">
        <v>0</v>
      </c>
      <c r="J48" s="1">
        <f t="shared" si="1"/>
        <v>0</v>
      </c>
      <c r="K48" s="1">
        <f t="shared" si="2"/>
        <v>0</v>
      </c>
      <c r="L48" s="1">
        <f t="shared" si="3"/>
        <v>0</v>
      </c>
      <c r="M48" s="1">
        <f t="shared" si="4"/>
        <v>0</v>
      </c>
      <c r="N48" s="1">
        <f t="shared" si="5"/>
        <v>0</v>
      </c>
      <c r="O48" s="2">
        <f t="shared" si="6"/>
        <v>0</v>
      </c>
    </row>
    <row r="49" spans="1:15" s="66" customFormat="1" ht="22.5" x14ac:dyDescent="0.25">
      <c r="A49" s="15">
        <f t="shared" si="7"/>
        <v>30</v>
      </c>
      <c r="B49" s="71" t="s">
        <v>73</v>
      </c>
      <c r="C49" s="16"/>
      <c r="D49" s="73">
        <v>60</v>
      </c>
      <c r="E49" s="73" t="s">
        <v>85</v>
      </c>
      <c r="F49" s="17"/>
      <c r="G49" s="13"/>
      <c r="H49" s="1">
        <f t="shared" si="0"/>
        <v>0</v>
      </c>
      <c r="I49" s="13">
        <v>0</v>
      </c>
      <c r="J49" s="1">
        <f t="shared" si="1"/>
        <v>0</v>
      </c>
      <c r="K49" s="1">
        <f t="shared" si="2"/>
        <v>0</v>
      </c>
      <c r="L49" s="1">
        <f t="shared" si="3"/>
        <v>0</v>
      </c>
      <c r="M49" s="1">
        <f t="shared" si="4"/>
        <v>0</v>
      </c>
      <c r="N49" s="1">
        <f t="shared" si="5"/>
        <v>0</v>
      </c>
      <c r="O49" s="2">
        <f t="shared" si="6"/>
        <v>0</v>
      </c>
    </row>
    <row r="50" spans="1:15" s="66" customFormat="1" ht="22.5" x14ac:dyDescent="0.25">
      <c r="A50" s="15">
        <f t="shared" si="7"/>
        <v>31</v>
      </c>
      <c r="B50" s="71" t="s">
        <v>74</v>
      </c>
      <c r="C50" s="16"/>
      <c r="D50" s="73">
        <v>205</v>
      </c>
      <c r="E50" s="73" t="s">
        <v>85</v>
      </c>
      <c r="F50" s="17"/>
      <c r="G50" s="13"/>
      <c r="H50" s="1">
        <f t="shared" si="0"/>
        <v>0</v>
      </c>
      <c r="I50" s="13">
        <v>0</v>
      </c>
      <c r="J50" s="1">
        <f t="shared" si="1"/>
        <v>0</v>
      </c>
      <c r="K50" s="1">
        <f t="shared" si="2"/>
        <v>0</v>
      </c>
      <c r="L50" s="1">
        <f t="shared" si="3"/>
        <v>0</v>
      </c>
      <c r="M50" s="1">
        <f t="shared" si="4"/>
        <v>0</v>
      </c>
      <c r="N50" s="1">
        <f t="shared" si="5"/>
        <v>0</v>
      </c>
      <c r="O50" s="2">
        <f t="shared" si="6"/>
        <v>0</v>
      </c>
    </row>
    <row r="51" spans="1:15" s="66" customFormat="1" ht="22.5" x14ac:dyDescent="0.25">
      <c r="A51" s="15">
        <f t="shared" si="7"/>
        <v>32</v>
      </c>
      <c r="B51" s="71" t="s">
        <v>75</v>
      </c>
      <c r="C51" s="16"/>
      <c r="D51" s="73">
        <v>15</v>
      </c>
      <c r="E51" s="73" t="s">
        <v>85</v>
      </c>
      <c r="F51" s="17"/>
      <c r="G51" s="13"/>
      <c r="H51" s="1">
        <f t="shared" si="0"/>
        <v>0</v>
      </c>
      <c r="I51" s="13">
        <v>0</v>
      </c>
      <c r="J51" s="1">
        <f t="shared" si="1"/>
        <v>0</v>
      </c>
      <c r="K51" s="1">
        <f t="shared" si="2"/>
        <v>0</v>
      </c>
      <c r="L51" s="1">
        <f t="shared" si="3"/>
        <v>0</v>
      </c>
      <c r="M51" s="1">
        <f t="shared" si="4"/>
        <v>0</v>
      </c>
      <c r="N51" s="1">
        <f t="shared" si="5"/>
        <v>0</v>
      </c>
      <c r="O51" s="2">
        <f t="shared" si="6"/>
        <v>0</v>
      </c>
    </row>
    <row r="52" spans="1:15" s="66" customFormat="1" x14ac:dyDescent="0.25">
      <c r="A52" s="15">
        <f t="shared" si="7"/>
        <v>33</v>
      </c>
      <c r="B52" s="71" t="s">
        <v>76</v>
      </c>
      <c r="C52" s="16"/>
      <c r="D52" s="73">
        <v>124</v>
      </c>
      <c r="E52" s="73" t="s">
        <v>85</v>
      </c>
      <c r="F52" s="17"/>
      <c r="G52" s="13"/>
      <c r="H52" s="1">
        <f t="shared" si="0"/>
        <v>0</v>
      </c>
      <c r="I52" s="13">
        <v>0</v>
      </c>
      <c r="J52" s="1">
        <f t="shared" si="1"/>
        <v>0</v>
      </c>
      <c r="K52" s="1">
        <f t="shared" si="2"/>
        <v>0</v>
      </c>
      <c r="L52" s="1">
        <f t="shared" si="3"/>
        <v>0</v>
      </c>
      <c r="M52" s="1">
        <f t="shared" si="4"/>
        <v>0</v>
      </c>
      <c r="N52" s="1">
        <f t="shared" si="5"/>
        <v>0</v>
      </c>
      <c r="O52" s="2">
        <f t="shared" si="6"/>
        <v>0</v>
      </c>
    </row>
    <row r="53" spans="1:15" s="66" customFormat="1" x14ac:dyDescent="0.25">
      <c r="A53" s="15">
        <f t="shared" si="7"/>
        <v>34</v>
      </c>
      <c r="B53" s="71" t="s">
        <v>77</v>
      </c>
      <c r="C53" s="16"/>
      <c r="D53" s="73">
        <v>114</v>
      </c>
      <c r="E53" s="73" t="s">
        <v>85</v>
      </c>
      <c r="F53" s="17"/>
      <c r="G53" s="13"/>
      <c r="H53" s="1">
        <f t="shared" si="0"/>
        <v>0</v>
      </c>
      <c r="I53" s="13">
        <v>0</v>
      </c>
      <c r="J53" s="1">
        <f t="shared" si="1"/>
        <v>0</v>
      </c>
      <c r="K53" s="1">
        <f t="shared" si="2"/>
        <v>0</v>
      </c>
      <c r="L53" s="1">
        <f t="shared" si="3"/>
        <v>0</v>
      </c>
      <c r="M53" s="1">
        <f t="shared" si="4"/>
        <v>0</v>
      </c>
      <c r="N53" s="1">
        <f t="shared" si="5"/>
        <v>0</v>
      </c>
      <c r="O53" s="2">
        <f t="shared" si="6"/>
        <v>0</v>
      </c>
    </row>
    <row r="54" spans="1:15" s="66" customFormat="1" x14ac:dyDescent="0.25">
      <c r="A54" s="15">
        <f t="shared" si="7"/>
        <v>35</v>
      </c>
      <c r="B54" s="71" t="s">
        <v>78</v>
      </c>
      <c r="C54" s="16"/>
      <c r="D54" s="73">
        <v>122</v>
      </c>
      <c r="E54" s="73" t="s">
        <v>85</v>
      </c>
      <c r="F54" s="17"/>
      <c r="G54" s="13"/>
      <c r="H54" s="1">
        <f t="shared" si="0"/>
        <v>0</v>
      </c>
      <c r="I54" s="13">
        <v>0</v>
      </c>
      <c r="J54" s="1">
        <f t="shared" si="1"/>
        <v>0</v>
      </c>
      <c r="K54" s="1">
        <f t="shared" si="2"/>
        <v>0</v>
      </c>
      <c r="L54" s="1">
        <f t="shared" si="3"/>
        <v>0</v>
      </c>
      <c r="M54" s="1">
        <f t="shared" si="4"/>
        <v>0</v>
      </c>
      <c r="N54" s="1">
        <f t="shared" si="5"/>
        <v>0</v>
      </c>
      <c r="O54" s="2">
        <f t="shared" si="6"/>
        <v>0</v>
      </c>
    </row>
    <row r="55" spans="1:15" s="66" customFormat="1" x14ac:dyDescent="0.25">
      <c r="A55" s="15">
        <f t="shared" si="7"/>
        <v>36</v>
      </c>
      <c r="B55" s="71" t="s">
        <v>79</v>
      </c>
      <c r="C55" s="16"/>
      <c r="D55" s="73">
        <v>112</v>
      </c>
      <c r="E55" s="73" t="s">
        <v>85</v>
      </c>
      <c r="F55" s="17"/>
      <c r="G55" s="13"/>
      <c r="H55" s="1">
        <f t="shared" si="0"/>
        <v>0</v>
      </c>
      <c r="I55" s="13">
        <v>0</v>
      </c>
      <c r="J55" s="1">
        <f t="shared" si="1"/>
        <v>0</v>
      </c>
      <c r="K55" s="1">
        <f t="shared" si="2"/>
        <v>0</v>
      </c>
      <c r="L55" s="1">
        <f t="shared" si="3"/>
        <v>0</v>
      </c>
      <c r="M55" s="1">
        <f t="shared" si="4"/>
        <v>0</v>
      </c>
      <c r="N55" s="1">
        <f t="shared" si="5"/>
        <v>0</v>
      </c>
      <c r="O55" s="2">
        <f t="shared" si="6"/>
        <v>0</v>
      </c>
    </row>
    <row r="56" spans="1:15" s="66" customFormat="1" x14ac:dyDescent="0.25">
      <c r="A56" s="15">
        <f t="shared" si="7"/>
        <v>37</v>
      </c>
      <c r="B56" s="71" t="s">
        <v>80</v>
      </c>
      <c r="C56" s="16"/>
      <c r="D56" s="73">
        <v>9</v>
      </c>
      <c r="E56" s="73" t="s">
        <v>85</v>
      </c>
      <c r="F56" s="17"/>
      <c r="G56" s="13"/>
      <c r="H56" s="1">
        <f t="shared" si="0"/>
        <v>0</v>
      </c>
      <c r="I56" s="13">
        <v>0</v>
      </c>
      <c r="J56" s="1">
        <f t="shared" si="1"/>
        <v>0</v>
      </c>
      <c r="K56" s="1">
        <f t="shared" si="2"/>
        <v>0</v>
      </c>
      <c r="L56" s="1">
        <f t="shared" si="3"/>
        <v>0</v>
      </c>
      <c r="M56" s="1">
        <f t="shared" si="4"/>
        <v>0</v>
      </c>
      <c r="N56" s="1">
        <f t="shared" si="5"/>
        <v>0</v>
      </c>
      <c r="O56" s="2">
        <f t="shared" si="6"/>
        <v>0</v>
      </c>
    </row>
    <row r="57" spans="1:15" s="66" customFormat="1" x14ac:dyDescent="0.25">
      <c r="A57" s="15">
        <f t="shared" si="7"/>
        <v>38</v>
      </c>
      <c r="B57" s="71" t="s">
        <v>81</v>
      </c>
      <c r="C57" s="16"/>
      <c r="D57" s="73">
        <v>20</v>
      </c>
      <c r="E57" s="73" t="s">
        <v>85</v>
      </c>
      <c r="F57" s="17"/>
      <c r="G57" s="13"/>
      <c r="H57" s="1">
        <f t="shared" si="0"/>
        <v>0</v>
      </c>
      <c r="I57" s="13">
        <v>0</v>
      </c>
      <c r="J57" s="1">
        <f t="shared" si="1"/>
        <v>0</v>
      </c>
      <c r="K57" s="1">
        <f t="shared" si="2"/>
        <v>0</v>
      </c>
      <c r="L57" s="1">
        <f t="shared" si="3"/>
        <v>0</v>
      </c>
      <c r="M57" s="1">
        <f t="shared" si="4"/>
        <v>0</v>
      </c>
      <c r="N57" s="1">
        <f t="shared" si="5"/>
        <v>0</v>
      </c>
      <c r="O57" s="2">
        <f t="shared" si="6"/>
        <v>0</v>
      </c>
    </row>
    <row r="58" spans="1:15" s="66" customFormat="1" x14ac:dyDescent="0.25">
      <c r="A58" s="15">
        <f t="shared" si="7"/>
        <v>39</v>
      </c>
      <c r="B58" s="71" t="s">
        <v>82</v>
      </c>
      <c r="C58" s="16"/>
      <c r="D58" s="73">
        <v>20</v>
      </c>
      <c r="E58" s="73" t="s">
        <v>85</v>
      </c>
      <c r="F58" s="17"/>
      <c r="G58" s="13"/>
      <c r="H58" s="1">
        <f t="shared" si="0"/>
        <v>0</v>
      </c>
      <c r="I58" s="13">
        <v>0</v>
      </c>
      <c r="J58" s="1">
        <f t="shared" si="1"/>
        <v>0</v>
      </c>
      <c r="K58" s="1">
        <f t="shared" si="2"/>
        <v>0</v>
      </c>
      <c r="L58" s="1">
        <f t="shared" si="3"/>
        <v>0</v>
      </c>
      <c r="M58" s="1">
        <f t="shared" si="4"/>
        <v>0</v>
      </c>
      <c r="N58" s="1">
        <f t="shared" si="5"/>
        <v>0</v>
      </c>
      <c r="O58" s="2">
        <f t="shared" si="6"/>
        <v>0</v>
      </c>
    </row>
    <row r="59" spans="1:15" s="66" customFormat="1" x14ac:dyDescent="0.25">
      <c r="A59" s="15">
        <f t="shared" si="7"/>
        <v>40</v>
      </c>
      <c r="B59" s="71" t="s">
        <v>83</v>
      </c>
      <c r="C59" s="16"/>
      <c r="D59" s="73">
        <v>20</v>
      </c>
      <c r="E59" s="73" t="s">
        <v>85</v>
      </c>
      <c r="F59" s="17"/>
      <c r="G59" s="13"/>
      <c r="H59" s="1">
        <f t="shared" si="0"/>
        <v>0</v>
      </c>
      <c r="I59" s="13">
        <v>0</v>
      </c>
      <c r="J59" s="1">
        <f t="shared" si="1"/>
        <v>0</v>
      </c>
      <c r="K59" s="1">
        <f t="shared" si="2"/>
        <v>0</v>
      </c>
      <c r="L59" s="1">
        <f t="shared" si="3"/>
        <v>0</v>
      </c>
      <c r="M59" s="1">
        <f t="shared" si="4"/>
        <v>0</v>
      </c>
      <c r="N59" s="1">
        <f t="shared" si="5"/>
        <v>0</v>
      </c>
      <c r="O59" s="2">
        <f t="shared" si="6"/>
        <v>0</v>
      </c>
    </row>
    <row r="60" spans="1:15" s="66" customFormat="1" ht="22.5" x14ac:dyDescent="0.25">
      <c r="A60" s="15">
        <f t="shared" si="7"/>
        <v>41</v>
      </c>
      <c r="B60" s="71" t="s">
        <v>84</v>
      </c>
      <c r="C60" s="16"/>
      <c r="D60" s="73">
        <v>2</v>
      </c>
      <c r="E60" s="73" t="s">
        <v>85</v>
      </c>
      <c r="F60" s="17"/>
      <c r="G60" s="13"/>
      <c r="H60" s="1">
        <f t="shared" si="0"/>
        <v>0</v>
      </c>
      <c r="I60" s="13">
        <v>0</v>
      </c>
      <c r="J60" s="1">
        <f t="shared" si="1"/>
        <v>0</v>
      </c>
      <c r="K60" s="1">
        <f t="shared" si="2"/>
        <v>0</v>
      </c>
      <c r="L60" s="1">
        <f t="shared" si="3"/>
        <v>0</v>
      </c>
      <c r="M60" s="1">
        <f t="shared" si="4"/>
        <v>0</v>
      </c>
      <c r="N60" s="1">
        <f t="shared" si="5"/>
        <v>0</v>
      </c>
      <c r="O60" s="2">
        <f t="shared" si="6"/>
        <v>0</v>
      </c>
    </row>
    <row r="61" spans="1:15" s="66" customFormat="1" ht="42" customHeight="1" thickBot="1" x14ac:dyDescent="0.25">
      <c r="A61" s="63"/>
      <c r="B61" s="67"/>
      <c r="C61" s="67"/>
      <c r="D61" s="67"/>
      <c r="E61" s="67"/>
      <c r="F61" s="67"/>
      <c r="G61" s="67"/>
      <c r="H61" s="67"/>
      <c r="I61" s="67"/>
      <c r="J61" s="67"/>
      <c r="K61" s="67"/>
      <c r="L61" s="67"/>
      <c r="M61" s="51" t="s">
        <v>35</v>
      </c>
      <c r="N61" s="51"/>
      <c r="O61" s="14">
        <f>SUMIF(G:G,0%,L:L)</f>
        <v>0</v>
      </c>
    </row>
    <row r="62" spans="1:15" s="66" customFormat="1" ht="39" customHeight="1" thickBot="1" x14ac:dyDescent="0.25">
      <c r="A62" s="41" t="s">
        <v>24</v>
      </c>
      <c r="B62" s="42"/>
      <c r="C62" s="42"/>
      <c r="D62" s="42"/>
      <c r="E62" s="42"/>
      <c r="F62" s="42"/>
      <c r="G62" s="42"/>
      <c r="H62" s="42"/>
      <c r="I62" s="42"/>
      <c r="J62" s="42"/>
      <c r="K62" s="42"/>
      <c r="L62" s="42"/>
      <c r="M62" s="52" t="s">
        <v>10</v>
      </c>
      <c r="N62" s="52"/>
      <c r="O62" s="4">
        <f>SUMIF(G:G,5%,L:L)</f>
        <v>0</v>
      </c>
    </row>
    <row r="63" spans="1:15" s="66" customFormat="1" ht="30" customHeight="1" x14ac:dyDescent="0.2">
      <c r="A63" s="37" t="s">
        <v>42</v>
      </c>
      <c r="B63" s="38"/>
      <c r="C63" s="38"/>
      <c r="D63" s="38"/>
      <c r="E63" s="38"/>
      <c r="F63" s="38"/>
      <c r="G63" s="38"/>
      <c r="H63" s="38"/>
      <c r="I63" s="38"/>
      <c r="J63" s="38"/>
      <c r="K63" s="38"/>
      <c r="L63" s="39"/>
      <c r="M63" s="52" t="s">
        <v>11</v>
      </c>
      <c r="N63" s="52"/>
      <c r="O63" s="4">
        <f>SUMIF(G:G,19%,L:L)</f>
        <v>0</v>
      </c>
    </row>
    <row r="64" spans="1:15" s="66" customFormat="1" ht="30" customHeight="1" x14ac:dyDescent="0.2">
      <c r="A64" s="40"/>
      <c r="B64" s="40"/>
      <c r="C64" s="40"/>
      <c r="D64" s="40"/>
      <c r="E64" s="40"/>
      <c r="F64" s="40"/>
      <c r="G64" s="40"/>
      <c r="H64" s="40"/>
      <c r="I64" s="40"/>
      <c r="J64" s="40"/>
      <c r="K64" s="40"/>
      <c r="L64" s="40"/>
      <c r="M64" s="19" t="s">
        <v>7</v>
      </c>
      <c r="N64" s="20"/>
      <c r="O64" s="5">
        <f>SUM(O61:O63)</f>
        <v>0</v>
      </c>
    </row>
    <row r="65" spans="1:16" s="66" customFormat="1" ht="30" customHeight="1" x14ac:dyDescent="0.2">
      <c r="A65" s="40"/>
      <c r="B65" s="40"/>
      <c r="C65" s="40"/>
      <c r="D65" s="40"/>
      <c r="E65" s="40"/>
      <c r="F65" s="40"/>
      <c r="G65" s="40"/>
      <c r="H65" s="40"/>
      <c r="I65" s="40"/>
      <c r="J65" s="40"/>
      <c r="K65" s="40"/>
      <c r="L65" s="40"/>
      <c r="M65" s="53" t="s">
        <v>12</v>
      </c>
      <c r="N65" s="54"/>
      <c r="O65" s="4">
        <f>SUMIF(G:G,5%,M:M)</f>
        <v>0</v>
      </c>
      <c r="P65" s="68"/>
    </row>
    <row r="66" spans="1:16" s="66" customFormat="1" ht="30" customHeight="1" x14ac:dyDescent="0.2">
      <c r="A66" s="40"/>
      <c r="B66" s="40"/>
      <c r="C66" s="40"/>
      <c r="D66" s="40"/>
      <c r="E66" s="40"/>
      <c r="F66" s="40"/>
      <c r="G66" s="40"/>
      <c r="H66" s="40"/>
      <c r="I66" s="40"/>
      <c r="J66" s="40"/>
      <c r="K66" s="40"/>
      <c r="L66" s="40"/>
      <c r="M66" s="53" t="s">
        <v>13</v>
      </c>
      <c r="N66" s="54"/>
      <c r="O66" s="4">
        <f>SUMIF(G:G,19%,M:M)</f>
        <v>0</v>
      </c>
    </row>
    <row r="67" spans="1:16" s="66" customFormat="1" ht="30" customHeight="1" x14ac:dyDescent="0.2">
      <c r="A67" s="40"/>
      <c r="B67" s="40"/>
      <c r="C67" s="40"/>
      <c r="D67" s="40"/>
      <c r="E67" s="40"/>
      <c r="F67" s="40"/>
      <c r="G67" s="40"/>
      <c r="H67" s="40"/>
      <c r="I67" s="40"/>
      <c r="J67" s="40"/>
      <c r="K67" s="40"/>
      <c r="L67" s="40"/>
      <c r="M67" s="19" t="s">
        <v>14</v>
      </c>
      <c r="N67" s="20"/>
      <c r="O67" s="5">
        <f>SUM(O65:O66)</f>
        <v>0</v>
      </c>
    </row>
    <row r="68" spans="1:16" s="66" customFormat="1" ht="30" customHeight="1" x14ac:dyDescent="0.2">
      <c r="A68" s="40"/>
      <c r="B68" s="40"/>
      <c r="C68" s="40"/>
      <c r="D68" s="40"/>
      <c r="E68" s="40"/>
      <c r="F68" s="40"/>
      <c r="G68" s="40"/>
      <c r="H68" s="40"/>
      <c r="I68" s="40"/>
      <c r="J68" s="40"/>
      <c r="K68" s="40"/>
      <c r="L68" s="40"/>
      <c r="M68" s="23" t="s">
        <v>33</v>
      </c>
      <c r="N68" s="24"/>
      <c r="O68" s="4">
        <f>SUMIF(I:I,8%,N:N)</f>
        <v>0</v>
      </c>
    </row>
    <row r="69" spans="1:16" s="66" customFormat="1" ht="37.5" customHeight="1" x14ac:dyDescent="0.2">
      <c r="A69" s="40"/>
      <c r="B69" s="40"/>
      <c r="C69" s="40"/>
      <c r="D69" s="40"/>
      <c r="E69" s="40"/>
      <c r="F69" s="40"/>
      <c r="G69" s="40"/>
      <c r="H69" s="40"/>
      <c r="I69" s="40"/>
      <c r="J69" s="40"/>
      <c r="K69" s="40"/>
      <c r="L69" s="40"/>
      <c r="M69" s="21" t="s">
        <v>32</v>
      </c>
      <c r="N69" s="22"/>
      <c r="O69" s="5">
        <f>SUM(O68)</f>
        <v>0</v>
      </c>
    </row>
    <row r="70" spans="1:16" s="66" customFormat="1" ht="44.25" customHeight="1" x14ac:dyDescent="0.2">
      <c r="A70" s="40"/>
      <c r="B70" s="40"/>
      <c r="C70" s="40"/>
      <c r="D70" s="40"/>
      <c r="E70" s="40"/>
      <c r="F70" s="40"/>
      <c r="G70" s="40"/>
      <c r="H70" s="40"/>
      <c r="I70" s="40"/>
      <c r="J70" s="40"/>
      <c r="K70" s="40"/>
      <c r="L70" s="40"/>
      <c r="M70" s="21" t="s">
        <v>15</v>
      </c>
      <c r="N70" s="22"/>
      <c r="O70" s="5">
        <f>+O64+O67+O69</f>
        <v>0</v>
      </c>
    </row>
    <row r="74" spans="1:16" x14ac:dyDescent="0.25">
      <c r="B74" s="49"/>
      <c r="C74" s="49"/>
    </row>
    <row r="75" spans="1:16" ht="15.75" thickBot="1" x14ac:dyDescent="0.3">
      <c r="B75" s="50"/>
      <c r="C75" s="50"/>
    </row>
    <row r="76" spans="1:16" x14ac:dyDescent="0.25">
      <c r="B76" s="69" t="s">
        <v>20</v>
      </c>
      <c r="C76" s="69"/>
    </row>
    <row r="78" spans="1:16" x14ac:dyDescent="0.25">
      <c r="A78" s="70" t="s">
        <v>43</v>
      </c>
    </row>
  </sheetData>
  <sheetProtection algorithmName="SHA-512" hashValue="n5Hp+4Ujpr466KHYU4xWRoufJewN0bYpv0RMVhkOtezK5wsD95btMvutQLKTSufgVTwQ2EeNqjxrmvXWnSS38g==" saltValue="lqdBlYAQ6dAer65z0s7DfA==" spinCount="100000" sheet="1" selectLockedCells="1"/>
  <mergeCells count="30">
    <mergeCell ref="A63:L70"/>
    <mergeCell ref="A62:L62"/>
    <mergeCell ref="A10:B10"/>
    <mergeCell ref="B76:C76"/>
    <mergeCell ref="D14:G14"/>
    <mergeCell ref="D16:G16"/>
    <mergeCell ref="F10:G10"/>
    <mergeCell ref="L10:N10"/>
    <mergeCell ref="B74:C75"/>
    <mergeCell ref="B61:L61"/>
    <mergeCell ref="M61:N61"/>
    <mergeCell ref="M62:N62"/>
    <mergeCell ref="M63:N63"/>
    <mergeCell ref="M64:N64"/>
    <mergeCell ref="M65:N65"/>
    <mergeCell ref="M66:N66"/>
    <mergeCell ref="A2:A5"/>
    <mergeCell ref="D12:G12"/>
    <mergeCell ref="A12:B16"/>
    <mergeCell ref="B2:M2"/>
    <mergeCell ref="B3:M3"/>
    <mergeCell ref="B4:M5"/>
    <mergeCell ref="M67:N67"/>
    <mergeCell ref="M70:N70"/>
    <mergeCell ref="M68:N68"/>
    <mergeCell ref="M69:N69"/>
    <mergeCell ref="N2:O2"/>
    <mergeCell ref="N3:O3"/>
    <mergeCell ref="N4:O4"/>
    <mergeCell ref="N5:O5"/>
  </mergeCells>
  <dataValidations count="1">
    <dataValidation type="whole" allowBlank="1" showInputMessage="1" showErrorMessage="1" sqref="F20:F6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G20:G60</xm:sqref>
        </x14:dataValidation>
        <x14:dataValidation type="list" allowBlank="1" showInputMessage="1" showErrorMessage="1" xr:uid="{00000000-0002-0000-0000-000002000000}">
          <x14:formula1>
            <xm:f>Hoja2!$F$7:$F$8</xm:f>
          </x14:formula1>
          <xm:sqref>I20:I60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1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MARIO ELIAS CASTILLO LADINO</cp:lastModifiedBy>
  <cp:lastPrinted>2022-01-27T18:55:46Z</cp:lastPrinted>
  <dcterms:created xsi:type="dcterms:W3CDTF">2017-04-28T13:22:52Z</dcterms:created>
  <dcterms:modified xsi:type="dcterms:W3CDTF">2022-08-10T16:03:30Z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