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UDEC\ALIMENTO PECUARIO Y MATERIAS PRIMAS\"/>
    </mc:Choice>
  </mc:AlternateContent>
  <xr:revisionPtr revIDLastSave="0" documentId="8_{7536DBC9-E9CB-44C1-BD5E-2B5D947C73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1" l="1"/>
  <c r="I55" i="1"/>
  <c r="K55" i="1" s="1"/>
  <c r="H55" i="1"/>
  <c r="G55" i="1"/>
  <c r="I54" i="1"/>
  <c r="J54" i="1" s="1"/>
  <c r="G54" i="1"/>
  <c r="H54" i="1" s="1"/>
  <c r="J53" i="1"/>
  <c r="I53" i="1"/>
  <c r="K53" i="1" s="1"/>
  <c r="H53" i="1"/>
  <c r="G53" i="1"/>
  <c r="I52" i="1"/>
  <c r="J52" i="1" s="1"/>
  <c r="G52" i="1"/>
  <c r="H52" i="1" s="1"/>
  <c r="J51" i="1"/>
  <c r="I51" i="1"/>
  <c r="K51" i="1" s="1"/>
  <c r="H51" i="1"/>
  <c r="G51" i="1"/>
  <c r="I50" i="1"/>
  <c r="J50" i="1" s="1"/>
  <c r="G50" i="1"/>
  <c r="H50" i="1" s="1"/>
  <c r="J49" i="1"/>
  <c r="I49" i="1"/>
  <c r="K49" i="1" s="1"/>
  <c r="H49" i="1"/>
  <c r="G49" i="1"/>
  <c r="I48" i="1"/>
  <c r="J48" i="1" s="1"/>
  <c r="G48" i="1"/>
  <c r="H48" i="1" s="1"/>
  <c r="J47" i="1"/>
  <c r="I47" i="1"/>
  <c r="K47" i="1" s="1"/>
  <c r="H47" i="1"/>
  <c r="G47" i="1"/>
  <c r="I46" i="1"/>
  <c r="J46" i="1" s="1"/>
  <c r="G46" i="1"/>
  <c r="H46" i="1" s="1"/>
  <c r="J45" i="1"/>
  <c r="I45" i="1"/>
  <c r="K45" i="1" s="1"/>
  <c r="H45" i="1"/>
  <c r="G45" i="1"/>
  <c r="I44" i="1"/>
  <c r="J44" i="1" s="1"/>
  <c r="G44" i="1"/>
  <c r="H44" i="1" s="1"/>
  <c r="J43" i="1"/>
  <c r="I43" i="1"/>
  <c r="K43" i="1" s="1"/>
  <c r="H43" i="1"/>
  <c r="G43" i="1"/>
  <c r="I42" i="1"/>
  <c r="J42" i="1" s="1"/>
  <c r="G42" i="1"/>
  <c r="H42" i="1" s="1"/>
  <c r="J41" i="1"/>
  <c r="I41" i="1"/>
  <c r="K41" i="1" s="1"/>
  <c r="H41" i="1"/>
  <c r="G41" i="1"/>
  <c r="I40" i="1"/>
  <c r="J40" i="1" s="1"/>
  <c r="G40" i="1"/>
  <c r="H40" i="1" s="1"/>
  <c r="J39" i="1"/>
  <c r="I39" i="1"/>
  <c r="K39" i="1" s="1"/>
  <c r="H39" i="1"/>
  <c r="G39" i="1"/>
  <c r="I38" i="1"/>
  <c r="J38" i="1" s="1"/>
  <c r="G38" i="1"/>
  <c r="H38" i="1" s="1"/>
  <c r="J37" i="1"/>
  <c r="I37" i="1"/>
  <c r="K37" i="1" s="1"/>
  <c r="H37" i="1"/>
  <c r="G37" i="1"/>
  <c r="I36" i="1"/>
  <c r="J36" i="1" s="1"/>
  <c r="G36" i="1"/>
  <c r="H36" i="1" s="1"/>
  <c r="J35" i="1"/>
  <c r="I35" i="1"/>
  <c r="K35" i="1" s="1"/>
  <c r="H35" i="1"/>
  <c r="G35" i="1"/>
  <c r="I34" i="1"/>
  <c r="J34" i="1" s="1"/>
  <c r="G34" i="1"/>
  <c r="H34" i="1" s="1"/>
  <c r="J33" i="1"/>
  <c r="I33" i="1"/>
  <c r="K33" i="1" s="1"/>
  <c r="H33" i="1"/>
  <c r="G33" i="1"/>
  <c r="I32" i="1"/>
  <c r="J32" i="1" s="1"/>
  <c r="G32" i="1"/>
  <c r="H32" i="1" s="1"/>
  <c r="J31" i="1"/>
  <c r="I31" i="1"/>
  <c r="K31" i="1" s="1"/>
  <c r="H31" i="1"/>
  <c r="G31" i="1"/>
  <c r="I30" i="1"/>
  <c r="J30" i="1" s="1"/>
  <c r="G30" i="1"/>
  <c r="H30" i="1" s="1"/>
  <c r="J29" i="1"/>
  <c r="I29" i="1"/>
  <c r="K29" i="1" s="1"/>
  <c r="H29" i="1"/>
  <c r="G29" i="1"/>
  <c r="I28" i="1"/>
  <c r="J28" i="1" s="1"/>
  <c r="G28" i="1"/>
  <c r="H28" i="1" s="1"/>
  <c r="J27" i="1"/>
  <c r="I27" i="1"/>
  <c r="K27" i="1" s="1"/>
  <c r="H27" i="1"/>
  <c r="G27" i="1"/>
  <c r="I25" i="1"/>
  <c r="J25" i="1" s="1"/>
  <c r="G25" i="1"/>
  <c r="H25" i="1" s="1"/>
  <c r="J24" i="1"/>
  <c r="I24" i="1"/>
  <c r="K24" i="1" s="1"/>
  <c r="H24" i="1"/>
  <c r="G24" i="1"/>
  <c r="I23" i="1"/>
  <c r="J23" i="1" s="1"/>
  <c r="G23" i="1"/>
  <c r="H23" i="1" s="1"/>
  <c r="J22" i="1"/>
  <c r="I22" i="1"/>
  <c r="K22" i="1" s="1"/>
  <c r="H22" i="1"/>
  <c r="G22" i="1"/>
  <c r="I21" i="1"/>
  <c r="J21" i="1" s="1"/>
  <c r="G21" i="1"/>
  <c r="H21" i="1" s="1"/>
  <c r="J20" i="1"/>
  <c r="I20" i="1"/>
  <c r="K20" i="1" s="1"/>
  <c r="H20" i="1"/>
  <c r="G20" i="1"/>
  <c r="I19" i="1"/>
  <c r="J19" i="1" s="1"/>
  <c r="G19" i="1"/>
  <c r="H19" i="1" s="1"/>
  <c r="J18" i="1"/>
  <c r="I18" i="1"/>
  <c r="K18" i="1" s="1"/>
  <c r="H18" i="1"/>
  <c r="G18" i="1"/>
  <c r="I17" i="1"/>
  <c r="J17" i="1" s="1"/>
  <c r="G17" i="1"/>
  <c r="H17" i="1" s="1"/>
  <c r="J16" i="1"/>
  <c r="I16" i="1"/>
  <c r="K16" i="1" s="1"/>
  <c r="H16" i="1"/>
  <c r="G16" i="1"/>
  <c r="I15" i="1"/>
  <c r="J15" i="1" s="1"/>
  <c r="G15" i="1"/>
  <c r="H15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I26" i="1"/>
  <c r="G26" i="1"/>
  <c r="H26" i="1" s="1"/>
  <c r="K15" i="1" l="1"/>
  <c r="K17" i="1"/>
  <c r="K19" i="1"/>
  <c r="K21" i="1"/>
  <c r="K23" i="1"/>
  <c r="K25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J26" i="1"/>
  <c r="K26" i="1" s="1"/>
  <c r="K57" i="1" l="1"/>
  <c r="K56" i="1" l="1"/>
  <c r="K60" i="1" l="1"/>
  <c r="K58" i="1" l="1"/>
  <c r="K61" i="1" s="1"/>
  <c r="K62" i="1" l="1"/>
  <c r="K59" i="1"/>
  <c r="K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<sst xmlns="http://schemas.openxmlformats.org/spreadsheetml/2006/main" count="122" uniqueCount="80">
  <si>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</si>
  <si>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</si>
  <si>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</si>
  <si>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</si>
  <si>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</si>
  <si>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</si>
  <si>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</si>
  <si>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</si>
  <si>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</si>
  <si>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</si>
  <si>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</si>
  <si>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</si>
  <si>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</si>
  <si>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</si>
  <si>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</si>
  <si>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</si>
  <si>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</si>
  <si>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</si>
  <si>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</si>
  <si>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</si>
  <si>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</si>
  <si>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</si>
  <si>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</si>
  <si>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</si>
  <si>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</si>
  <si>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</si>
  <si>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</si>
  <si>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</si>
  <si>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</si>
  <si>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</si>
  <si>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</si>
  <si>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</si>
  <si>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</si>
  <si>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</si>
  <si>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</si>
  <si>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</si>
  <si>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</si>
  <si>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Sal Mineralizada Para Bovinos Al 8% Harina, presentacion en Bulto De 40 Kg.</t>
  </si>
  <si>
    <t>Sal Mineralizada Para Bovinos Al 5% en Fosforo, Harina, Presentacion en Bulto De 40 Kg.</t>
  </si>
  <si>
    <t>Pasto Peletizado (Pellet De La Sabana Y/O Supra Pelet, Cubos forrajeros) bulto por 40 Kg</t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</si>
  <si>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Finalizador</t>
    </r>
    <r>
      <rPr>
        <sz val="8"/>
        <color rgb="FF000000"/>
        <rFont val="Calibri"/>
        <family val="2"/>
        <scheme val="minor"/>
      </rPr>
      <t xml:space="preserve"> con ractopamina,  Porcentaje De Proteína Del 16%  Al  20% Extruido O En Pastilla. 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</si>
  <si>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Engorde,</t>
    </r>
    <r>
      <rPr>
        <sz val="8"/>
        <color rgb="FF000000"/>
        <rFont val="Calibri"/>
        <family val="2"/>
        <scheme val="minor"/>
      </rPr>
      <t xml:space="preserve">  Porcentaje De Proteína Del 16%  Al  19% Extruido O En Pastilla.Presentacion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</si>
  <si>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Levante1</t>
    </r>
    <r>
      <rPr>
        <sz val="8"/>
        <color rgb="FF000000"/>
        <rFont val="Calibri"/>
        <family val="2"/>
        <scheme val="minor"/>
      </rPr>
      <t xml:space="preserve"> . Porcentaje De Proteína Del 17%  Al  20% Extruido O En Pastilla.Presentacion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</si>
  <si>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Iniciación</t>
    </r>
    <r>
      <rPr>
        <sz val="8"/>
        <color rgb="FF000000"/>
        <rFont val="Calibri"/>
        <family val="2"/>
        <scheme val="minor"/>
      </rPr>
      <t xml:space="preserve"> . Porcentaje De Proteína Del  19%  Al 22% Extruido O En Pastilla. 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</si>
  <si>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PRE-INICIACïON</t>
    </r>
    <r>
      <rPr>
        <sz val="8"/>
        <color rgb="FF000000"/>
        <rFont val="Calibri"/>
        <family val="2"/>
        <scheme val="minor"/>
      </rPr>
      <t xml:space="preserve"> Porcentaje De Proteína Del 20 al 22%.Presentacion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</si>
  <si>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Lactancia.</t>
    </r>
    <r>
      <rPr>
        <sz val="8"/>
        <color rgb="FF000000"/>
        <rFont val="Calibri"/>
        <family val="2"/>
        <scheme val="minor"/>
      </rPr>
      <t xml:space="preserve"> Porcentaje De Proteína Del 16%   Extruido O En Pastilla.Presentacion en bulto por 40 Kilogramos.</t>
    </r>
  </si>
  <si>
    <r>
      <t xml:space="preserve">Alimento Pecuario Concentrado PORCINO </t>
    </r>
    <r>
      <rPr>
        <b/>
        <sz val="8"/>
        <color rgb="FF000000"/>
        <rFont val="Calibri"/>
        <family val="2"/>
        <scheme val="minor"/>
      </rPr>
      <t>Gestación.</t>
    </r>
    <r>
      <rPr>
        <sz val="8"/>
        <color rgb="FF000000"/>
        <rFont val="Calibri"/>
        <family val="2"/>
        <scheme val="minor"/>
      </rPr>
      <t xml:space="preserve"> Porcentaje De Proteína Del 14%  Al  22% Extruido O En Pastilla. Presentacion en bulto por 40 Kilogramos.</t>
    </r>
  </si>
  <si>
    <t>Alimento Pecuario Concentrado Para GATOS. Porcentaje De Proteína Del 30% Extruido O En Pastilla. Presentacion en Bulto por 8 Kilogramos.</t>
  </si>
  <si>
    <t>Alimento Pecuario Concentrado OVINOS  Porcentaje De Proteína Del  16 al 22% Extruido O En Pastilla. Presentacion en bulto por 40 Kilogramos.</t>
  </si>
  <si>
    <t>Alimento Pecuario Concentrado EQUINOS. Porcentaje De Proteína mayor o igual al  16% Extruido O En Pastilla. Presentacion en Bulto por 40 Kilogramos.</t>
  </si>
  <si>
    <t>Alimento Pecuario Concentrado CONEJOS. Porcentaje De Proteína Del 18%  Al  22%   Extruido O En Pastilla. Prfesentancion en bulto por 40 Kilogramos. Humedad 12%, grasa 3%, fibra 14%</t>
  </si>
  <si>
    <t>Alimento Pecuario Concentrado CANINO. Porcentaje De Proteína Del 16% Extruido O En Pastilla. Presentación en bulto por 30 kilogramos.</t>
  </si>
  <si>
    <t xml:space="preserve">Alimento Pecuario Concentrado BOVINO  para Novillas entre 6 y 18 meses de edad  Porcentaje De Proteína Del 16%  Al  20%   Extruido O En Pastilla. Presentación en bulto por 40 Kilogramos </t>
  </si>
  <si>
    <t>Alimento Pecuario Concentrado BOVINO  para vacas en lactancia Porcentaje De Proteína Del 14%  Al  18%   Extruido O En Pastilla. Presentación en bulto por 40 Kilogramos</t>
  </si>
  <si>
    <t>Alimento Pecuario Concentrado BOVINO Terneras y Terneros  Porcentaje De Proteína Del 17%  Al  22%   Extruido O En Pastilla. Presentación en bulto por 40 Kilogramos</t>
  </si>
  <si>
    <t>Alimento Pecuario Avena Chancada, Presentación por bulto de 20 kilogramos.</t>
  </si>
  <si>
    <t xml:space="preserve">Heno De Angletón O Pangola Presentación Por Pacas De 10 Kg de buena calidad, cosechado de 45 dias de edad, con su respectivo analisis bromatologico expedido por la finca productora </t>
  </si>
  <si>
    <t>Melaza, Miel De Purga * Bolsa De 30 Kilogramos</t>
  </si>
  <si>
    <t>Silo De Maíz Con Analisis Bromatologico Cultivado Técnicamente, Óptima Confección Y Empaque, Con Adición De Melaza Y Bacterias Estabilizadoras De Ph, Bolsas Por 50 Kg Aprox. (Silo Pack). Excelente Suplemento Para Optimizar La Dieta Del Ganado De Leche, Doble Propósito, Carne Y Cualquier Rumiante.</t>
  </si>
  <si>
    <t>Sal Mineralizada Para Ovinos Y Caprinos.  Harina, Para Suplir Minerales Específicos En Ovinos Y Caprinos, Ideal Para Zonas Con Altas Concentraciones En Sodio, Calcio Y Magnesio En Aguas Y/O Pastos.Presentacion en bulto por 40 Kilogramos.</t>
  </si>
  <si>
    <t>Sal Mineralizada Para Equinos   Harina, Presentacion en Bulto De 40 Kg.</t>
  </si>
  <si>
    <t>Forraje de Alfalfa (harina, Extruida o peletizada, 14% al 19% proteina, presentacion bulto por 40 Kg</t>
  </si>
  <si>
    <t>Pre mezcla vitaminica Tramin, cada 100g contienen: Magnesio 6,3%, conre 3,15%, Zinc 14,7%, Yodo 0,21%, Cobalto 0,105%, Vitamina A 250,000 U.I, Vitamina D3 50,000 U.I, Vitamina E 500 U.I, Humedad 5% maxio. Presentacion bolsa de 1250 g</t>
  </si>
  <si>
    <t>Azucar blanco refinada presnetacion por bulto de 25 kg</t>
  </si>
  <si>
    <t>Suplemento nutricional para abejas humedad max 19% proteina min 23% fibra cruda max 2% cenizas max 2.7 % calorias min 3100/kg presentacion por kg</t>
  </si>
  <si>
    <t>Alimento pecuario CONCENTRADO BOVINO PRECLACTANCIA, porcentaje de proteina del 14% al 22% en pastilla presnetacion en bulto por 40 kilogramos</t>
  </si>
  <si>
    <t>Alimento pecuario concentrado porcino levante porcenataje de proteina del 17% al 20% en pastilla presentacion por bulto de 40 kilogramos</t>
  </si>
  <si>
    <t>Alimento pecuario para GALLINA PONEDORA semana16 hasta fin de postura. Porcentaje de proteina del 14% al 16% extruido pressentacion en bulto de 40 kg</t>
  </si>
  <si>
    <t>Aliemnto pecuario concentrado porcino GESTACION PRIMERIZAS porcentaje de proteina del 14% al 22% en pastilla presentacion en bulto por 40 kilogramos</t>
  </si>
  <si>
    <t>Materia Prima Torya de Soya, presentación bulto X 40 Kg</t>
  </si>
  <si>
    <t>Materia Prima Granos de Destileria, presentación bulto X 40 Kg</t>
  </si>
  <si>
    <t>Materia Prima Harina de Maiz, presentación bulto X 40 Kg</t>
  </si>
  <si>
    <t>Materia Prima Torta de Palmiste, presentación bulto X 40 Kg</t>
  </si>
  <si>
    <t>Materia Prima Carbonato de Calcio, presentación bulto X 10 Kg</t>
  </si>
  <si>
    <t>Materia prima semilla de algodón presentacion bulto x 30 kg</t>
  </si>
  <si>
    <t>Materia prima harina de arroz presentacion x 40 kg</t>
  </si>
  <si>
    <t>Materia prima, harina de girasol presnetacion bulto x 40 kg</t>
  </si>
  <si>
    <t>Materia prima para elaboracion de concentrado (fosfato Bicalcico) presentacion en bulto de 20 kg</t>
  </si>
  <si>
    <t>BULTO</t>
  </si>
  <si>
    <t>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</si>
</sst>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.5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43" fontId="6" fillId="0" borderId="19" xfId="4" applyFont="1" applyBorder="1" applyProtection="1">
      <protection hidden="1"/>
    </xf>
    <xf numFmtId="43" fontId="4" fillId="0" borderId="19" xfId="4" applyFont="1" applyBorder="1" applyProtection="1">
      <protection hidden="1"/>
    </xf>
    <xf numFmtId="43" fontId="6" fillId="0" borderId="19" xfId="4" applyFont="1" applyFill="1" applyBorder="1" applyProtection="1">
      <protection hidden="1"/>
    </xf>
    <xf numFmtId="43" fontId="4" fillId="0" borderId="21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3" fillId="2" borderId="0" xfId="0" applyFont="1" applyFill="1" applyAlignment="1">
      <alignment vertical="center" wrapText="1"/>
    </xf>
    <xf numFmtId="43" fontId="6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4" fillId="0" borderId="20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  <xf numFmtId="43" fontId="6" fillId="0" borderId="1" xfId="3" applyFont="1" applyBorder="1" applyAlignment="1" applyProtection="1">
      <alignment horizontal="right" vertical="center" wrapText="1"/>
      <protection hidden="1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3" fontId="14" fillId="0" borderId="1" xfId="3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/>
      <protection locked="0"/>
    </xf>
    <xf numFmtId="43" fontId="9" fillId="0" borderId="1" xfId="3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43" fontId="6" fillId="0" borderId="24" xfId="4" applyFont="1" applyBorder="1" applyProtection="1">
      <protection hidden="1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</cellXfs>
  <cellStyles count="8">
    <cellStyle name="Millares" xfId="4" builtinId="3"/>
    <cellStyle name="Millares [0] 2" xfId="2" xr:uid="{00000000-0005-0000-0000-000001000000}"/>
    <cellStyle name="Millares [0] 2 2" xfId="5" xr:uid="{2A6CE1CB-CB15-4A7F-81CF-8721F47DD337}"/>
    <cellStyle name="Millares 2" xfId="3" xr:uid="{00000000-0005-0000-0000-000002000000}"/>
    <cellStyle name="Millares 2 2" xfId="6" xr:uid="{522E95C4-2DF9-48A1-BCF3-248690BD1FB1}"/>
    <cellStyle name="Millares 3" xfId="7" xr:uid="{4003386D-ABC5-4B79-8F4E-35608A395173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553250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BreakPreview" zoomScale="82" zoomScaleNormal="70" zoomScaleSheetLayoutView="82" zoomScalePageLayoutView="55" workbookViewId="0">
      <selection activeCell="A23" sqref="A23"/>
    </sheetView>
  </sheetViews>
  <sheetFormatPr baseColWidth="10" defaultColWidth="11.42578125" defaultRowHeight="12.75" x14ac:dyDescent="0.2"/>
  <cols>
    <col min="1" max="1" width="7.28515625" style="4" customWidth="1"/>
    <col min="2" max="2" width="46.28515625" style="23" customWidth="1"/>
    <col min="3" max="3" width="14.140625" style="4" customWidth="1"/>
    <col min="4" max="4" width="14.7109375" style="4" bestFit="1" customWidth="1"/>
    <col min="5" max="5" width="14" style="4" customWidth="1"/>
    <col min="6" max="6" width="11.28515625" style="4" customWidth="1"/>
    <col min="7" max="7" width="14.28515625" style="4" customWidth="1"/>
    <col min="8" max="8" width="15" style="2" customWidth="1"/>
    <col min="9" max="9" width="16" style="2" customWidth="1"/>
    <col min="10" max="10" width="17.28515625" style="2" customWidth="1"/>
    <col min="11" max="11" width="21.7109375" style="2" customWidth="1"/>
    <col min="12" max="16384" width="11.42578125" style="2"/>
  </cols>
  <sheetData>
    <row r="1" spans="1:1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3"/>
      <c r="B4" s="21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/>
      <c r="B5" s="21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">
      <c r="A6" s="40" t="s">
        <v>36</v>
      </c>
      <c r="B6" s="40"/>
      <c r="D6" s="5" t="s">
        <v>19</v>
      </c>
      <c r="E6" s="41"/>
      <c r="F6" s="42"/>
      <c r="H6" s="6" t="s">
        <v>15</v>
      </c>
      <c r="I6" s="43"/>
      <c r="J6" s="44"/>
    </row>
    <row r="7" spans="1:11" ht="13.5" thickBot="1" x14ac:dyDescent="0.25">
      <c r="A7" s="7"/>
      <c r="B7" s="22"/>
      <c r="D7" s="8"/>
      <c r="E7" s="8"/>
      <c r="F7" s="8"/>
      <c r="H7" s="8"/>
      <c r="I7" s="7"/>
      <c r="J7" s="7"/>
    </row>
    <row r="8" spans="1:11" ht="13.15" customHeight="1" thickBot="1" x14ac:dyDescent="0.25">
      <c r="A8" s="34" t="s">
        <v>24</v>
      </c>
      <c r="B8" s="35"/>
      <c r="C8" s="31" t="s">
        <v>16</v>
      </c>
      <c r="D8" s="32"/>
      <c r="E8" s="32"/>
      <c r="F8" s="33"/>
      <c r="G8" s="9"/>
      <c r="H8" s="8"/>
    </row>
    <row r="9" spans="1:11" ht="13.15" customHeight="1" thickBot="1" x14ac:dyDescent="0.25">
      <c r="A9" s="36"/>
      <c r="B9" s="37"/>
      <c r="C9" s="10"/>
      <c r="D9" s="8"/>
      <c r="E9" s="8"/>
      <c r="F9" s="8"/>
      <c r="H9" s="8"/>
    </row>
    <row r="10" spans="1:11" ht="13.15" customHeight="1" thickBot="1" x14ac:dyDescent="0.25">
      <c r="A10" s="36"/>
      <c r="B10" s="37"/>
      <c r="C10" s="31" t="s">
        <v>17</v>
      </c>
      <c r="D10" s="32"/>
      <c r="E10" s="32"/>
      <c r="F10" s="33"/>
      <c r="G10" s="9"/>
      <c r="H10" s="8"/>
    </row>
    <row r="11" spans="1:11" ht="13.15" customHeight="1" thickBot="1" x14ac:dyDescent="0.25">
      <c r="A11" s="36"/>
      <c r="B11" s="37"/>
      <c r="D11" s="8"/>
      <c r="E11" s="8"/>
      <c r="F11" s="8"/>
      <c r="H11" s="8"/>
    </row>
    <row r="12" spans="1:11" ht="13.15" customHeight="1" thickBot="1" x14ac:dyDescent="0.25">
      <c r="A12" s="38"/>
      <c r="B12" s="39"/>
      <c r="C12" s="31" t="s">
        <v>20</v>
      </c>
      <c r="D12" s="32"/>
      <c r="E12" s="32"/>
      <c r="F12" s="33"/>
      <c r="G12" s="9"/>
      <c r="H12" s="8"/>
      <c r="I12" s="7"/>
      <c r="J12" s="7"/>
    </row>
    <row r="13" spans="1:11" ht="13.5" thickBot="1" x14ac:dyDescent="0.25"/>
    <row r="14" spans="1:11" s="15" customFormat="1" ht="63" customHeight="1" x14ac:dyDescent="0.25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15" customFormat="1" ht="22.5" x14ac:dyDescent="0.25">
      <c r="A15" s="55">
        <v>1</v>
      </c>
      <c r="B15" s="59" t="s">
        <v>37</v>
      </c>
      <c r="C15" s="63">
        <v>12</v>
      </c>
      <c r="D15" s="63" t="s">
        <v>78</v>
      </c>
      <c r="E15" s="56"/>
      <c r="F15" s="57">
        <v>0</v>
      </c>
      <c r="G15" s="58">
        <f t="shared" ref="G15:G55" si="0">+ROUND(E15*F15,0)</f>
        <v>0</v>
      </c>
      <c r="H15" s="58">
        <f t="shared" ref="H15:H55" si="1">ROUND(E15+G15,0)</f>
        <v>0</v>
      </c>
      <c r="I15" s="58">
        <f t="shared" ref="I15:I55" si="2">ROUND(E15*C15,0)</f>
        <v>0</v>
      </c>
      <c r="J15" s="58">
        <f t="shared" ref="J15:J55" si="3">ROUND(I15*F15,0)</f>
        <v>0</v>
      </c>
      <c r="K15" s="58">
        <f t="shared" ref="K15:K25" si="4">ROUND(I15+J15,0)</f>
        <v>0</v>
      </c>
    </row>
    <row r="16" spans="1:11" s="15" customFormat="1" ht="22.5" x14ac:dyDescent="0.25">
      <c r="A16" s="55">
        <f>+A15+1</f>
        <v>2</v>
      </c>
      <c r="B16" s="59" t="s">
        <v>38</v>
      </c>
      <c r="C16" s="63">
        <v>12</v>
      </c>
      <c r="D16" s="63" t="s">
        <v>78</v>
      </c>
      <c r="E16" s="56"/>
      <c r="F16" s="57">
        <v>0</v>
      </c>
      <c r="G16" s="58">
        <f t="shared" si="0"/>
        <v>0</v>
      </c>
      <c r="H16" s="58">
        <f t="shared" si="1"/>
        <v>0</v>
      </c>
      <c r="I16" s="58">
        <f t="shared" si="2"/>
        <v>0</v>
      </c>
      <c r="J16" s="58">
        <f t="shared" si="3"/>
        <v>0</v>
      </c>
      <c r="K16" s="58">
        <f t="shared" si="4"/>
        <v>0</v>
      </c>
    </row>
    <row r="17" spans="1:11" s="15" customFormat="1" ht="22.5" x14ac:dyDescent="0.25">
      <c r="A17" s="55">
        <f t="shared" ref="A17:A55" si="5">+A16+1</f>
        <v>3</v>
      </c>
      <c r="B17" s="59" t="s">
        <v>39</v>
      </c>
      <c r="C17" s="63">
        <v>18</v>
      </c>
      <c r="D17" s="63" t="s">
        <v>78</v>
      </c>
      <c r="E17" s="56"/>
      <c r="F17" s="57">
        <v>0</v>
      </c>
      <c r="G17" s="58">
        <f t="shared" si="0"/>
        <v>0</v>
      </c>
      <c r="H17" s="58">
        <f t="shared" si="1"/>
        <v>0</v>
      </c>
      <c r="I17" s="58">
        <f t="shared" si="2"/>
        <v>0</v>
      </c>
      <c r="J17" s="58">
        <f t="shared" si="3"/>
        <v>0</v>
      </c>
      <c r="K17" s="58">
        <f t="shared" si="4"/>
        <v>0</v>
      </c>
    </row>
    <row r="18" spans="1:11" s="15" customFormat="1" ht="33.75" x14ac:dyDescent="0.25">
      <c r="A18" s="55">
        <f t="shared" si="5"/>
        <v>4</v>
      </c>
      <c r="B18" s="59" t="s">
        <v>40</v>
      </c>
      <c r="C18" s="63">
        <v>20</v>
      </c>
      <c r="D18" s="63" t="s">
        <v>78</v>
      </c>
      <c r="E18" s="56"/>
      <c r="F18" s="57">
        <v>0</v>
      </c>
      <c r="G18" s="58">
        <f t="shared" si="0"/>
        <v>0</v>
      </c>
      <c r="H18" s="58">
        <f t="shared" si="1"/>
        <v>0</v>
      </c>
      <c r="I18" s="58">
        <f t="shared" si="2"/>
        <v>0</v>
      </c>
      <c r="J18" s="58">
        <f t="shared" si="3"/>
        <v>0</v>
      </c>
      <c r="K18" s="58">
        <f t="shared" si="4"/>
        <v>0</v>
      </c>
    </row>
    <row r="19" spans="1:11" s="15" customFormat="1" ht="33.75" x14ac:dyDescent="0.25">
      <c r="A19" s="55">
        <f t="shared" si="5"/>
        <v>5</v>
      </c>
      <c r="B19" s="59" t="s">
        <v>41</v>
      </c>
      <c r="C19" s="63">
        <v>38</v>
      </c>
      <c r="D19" s="63" t="s">
        <v>78</v>
      </c>
      <c r="E19" s="56"/>
      <c r="F19" s="57">
        <v>0</v>
      </c>
      <c r="G19" s="58">
        <f t="shared" si="0"/>
        <v>0</v>
      </c>
      <c r="H19" s="58">
        <f t="shared" si="1"/>
        <v>0</v>
      </c>
      <c r="I19" s="58">
        <f t="shared" si="2"/>
        <v>0</v>
      </c>
      <c r="J19" s="58">
        <f t="shared" si="3"/>
        <v>0</v>
      </c>
      <c r="K19" s="58">
        <f t="shared" si="4"/>
        <v>0</v>
      </c>
    </row>
    <row r="20" spans="1:11" s="15" customFormat="1" ht="33.75" x14ac:dyDescent="0.25">
      <c r="A20" s="55">
        <f t="shared" si="5"/>
        <v>6</v>
      </c>
      <c r="B20" s="59" t="s">
        <v>42</v>
      </c>
      <c r="C20" s="63">
        <v>10</v>
      </c>
      <c r="D20" s="63" t="s">
        <v>78</v>
      </c>
      <c r="E20" s="56"/>
      <c r="F20" s="57">
        <v>0</v>
      </c>
      <c r="G20" s="58">
        <f t="shared" si="0"/>
        <v>0</v>
      </c>
      <c r="H20" s="58">
        <f t="shared" si="1"/>
        <v>0</v>
      </c>
      <c r="I20" s="58">
        <f t="shared" si="2"/>
        <v>0</v>
      </c>
      <c r="J20" s="58">
        <f t="shared" si="3"/>
        <v>0</v>
      </c>
      <c r="K20" s="58">
        <f t="shared" si="4"/>
        <v>0</v>
      </c>
    </row>
    <row r="21" spans="1:11" s="15" customFormat="1" ht="33.75" x14ac:dyDescent="0.25">
      <c r="A21" s="55">
        <f t="shared" si="5"/>
        <v>7</v>
      </c>
      <c r="B21" s="59" t="s">
        <v>43</v>
      </c>
      <c r="C21" s="63">
        <v>34</v>
      </c>
      <c r="D21" s="63" t="s">
        <v>78</v>
      </c>
      <c r="E21" s="56"/>
      <c r="F21" s="57">
        <v>0</v>
      </c>
      <c r="G21" s="58">
        <f t="shared" si="0"/>
        <v>0</v>
      </c>
      <c r="H21" s="58">
        <f t="shared" si="1"/>
        <v>0</v>
      </c>
      <c r="I21" s="58">
        <f t="shared" si="2"/>
        <v>0</v>
      </c>
      <c r="J21" s="58">
        <f t="shared" si="3"/>
        <v>0</v>
      </c>
      <c r="K21" s="58">
        <f t="shared" si="4"/>
        <v>0</v>
      </c>
    </row>
    <row r="22" spans="1:11" s="15" customFormat="1" ht="33.75" x14ac:dyDescent="0.25">
      <c r="A22" s="55">
        <f t="shared" si="5"/>
        <v>8</v>
      </c>
      <c r="B22" s="59" t="s">
        <v>44</v>
      </c>
      <c r="C22" s="63">
        <v>13</v>
      </c>
      <c r="D22" s="63" t="s">
        <v>78</v>
      </c>
      <c r="E22" s="56"/>
      <c r="F22" s="57">
        <v>0</v>
      </c>
      <c r="G22" s="58">
        <f t="shared" si="0"/>
        <v>0</v>
      </c>
      <c r="H22" s="58">
        <f t="shared" si="1"/>
        <v>0</v>
      </c>
      <c r="I22" s="58">
        <f t="shared" si="2"/>
        <v>0</v>
      </c>
      <c r="J22" s="58">
        <f t="shared" si="3"/>
        <v>0</v>
      </c>
      <c r="K22" s="58">
        <f t="shared" si="4"/>
        <v>0</v>
      </c>
    </row>
    <row r="23" spans="1:11" s="15" customFormat="1" ht="33.75" x14ac:dyDescent="0.25">
      <c r="A23" s="55">
        <f t="shared" si="5"/>
        <v>9</v>
      </c>
      <c r="B23" s="59" t="s">
        <v>45</v>
      </c>
      <c r="C23" s="63">
        <v>38</v>
      </c>
      <c r="D23" s="63" t="s">
        <v>78</v>
      </c>
      <c r="E23" s="56"/>
      <c r="F23" s="57">
        <v>0</v>
      </c>
      <c r="G23" s="58">
        <f t="shared" si="0"/>
        <v>0</v>
      </c>
      <c r="H23" s="58">
        <f t="shared" si="1"/>
        <v>0</v>
      </c>
      <c r="I23" s="58">
        <f t="shared" si="2"/>
        <v>0</v>
      </c>
      <c r="J23" s="58">
        <f t="shared" si="3"/>
        <v>0</v>
      </c>
      <c r="K23" s="58">
        <f t="shared" si="4"/>
        <v>0</v>
      </c>
    </row>
    <row r="24" spans="1:11" s="15" customFormat="1" ht="33.75" x14ac:dyDescent="0.25">
      <c r="A24" s="55">
        <f t="shared" si="5"/>
        <v>10</v>
      </c>
      <c r="B24" s="59" t="s">
        <v>46</v>
      </c>
      <c r="C24" s="63">
        <v>162</v>
      </c>
      <c r="D24" s="63" t="s">
        <v>78</v>
      </c>
      <c r="E24" s="56"/>
      <c r="F24" s="57">
        <v>0</v>
      </c>
      <c r="G24" s="58">
        <f t="shared" si="0"/>
        <v>0</v>
      </c>
      <c r="H24" s="58">
        <f t="shared" si="1"/>
        <v>0</v>
      </c>
      <c r="I24" s="58">
        <f t="shared" si="2"/>
        <v>0</v>
      </c>
      <c r="J24" s="58">
        <f t="shared" si="3"/>
        <v>0</v>
      </c>
      <c r="K24" s="58">
        <f t="shared" si="4"/>
        <v>0</v>
      </c>
    </row>
    <row r="25" spans="1:11" s="15" customFormat="1" ht="33.75" x14ac:dyDescent="0.25">
      <c r="A25" s="55">
        <f t="shared" si="5"/>
        <v>11</v>
      </c>
      <c r="B25" s="60" t="s">
        <v>47</v>
      </c>
      <c r="C25" s="63">
        <v>6</v>
      </c>
      <c r="D25" s="63" t="s">
        <v>78</v>
      </c>
      <c r="E25" s="56"/>
      <c r="F25" s="57">
        <v>0</v>
      </c>
      <c r="G25" s="58">
        <f t="shared" si="0"/>
        <v>0</v>
      </c>
      <c r="H25" s="58">
        <f t="shared" si="1"/>
        <v>0</v>
      </c>
      <c r="I25" s="58">
        <f t="shared" si="2"/>
        <v>0</v>
      </c>
      <c r="J25" s="58">
        <f t="shared" si="3"/>
        <v>0</v>
      </c>
      <c r="K25" s="58">
        <f t="shared" si="4"/>
        <v>0</v>
      </c>
    </row>
    <row r="26" spans="1:11" s="26" customFormat="1" ht="33.75" x14ac:dyDescent="0.25">
      <c r="A26" s="55">
        <f t="shared" si="5"/>
        <v>12</v>
      </c>
      <c r="B26" s="59" t="s">
        <v>48</v>
      </c>
      <c r="C26" s="63">
        <v>68</v>
      </c>
      <c r="D26" s="63" t="s">
        <v>78</v>
      </c>
      <c r="E26" s="54"/>
      <c r="F26" s="57">
        <v>0</v>
      </c>
      <c r="G26" s="58">
        <f t="shared" ref="G26" si="6">+ROUND(E26*F26,0)</f>
        <v>0</v>
      </c>
      <c r="H26" s="58">
        <f t="shared" ref="H26" si="7">ROUND(E26+G26,0)</f>
        <v>0</v>
      </c>
      <c r="I26" s="58">
        <f t="shared" ref="I26" si="8">ROUND(E26*C26,0)</f>
        <v>0</v>
      </c>
      <c r="J26" s="58">
        <f t="shared" ref="J26" si="9">ROUND(I26*F26,0)</f>
        <v>0</v>
      </c>
      <c r="K26" s="58">
        <f>ROUND(I26+J26,0)</f>
        <v>0</v>
      </c>
    </row>
    <row r="27" spans="1:11" s="26" customFormat="1" ht="33.75" x14ac:dyDescent="0.25">
      <c r="A27" s="55">
        <f t="shared" si="5"/>
        <v>13</v>
      </c>
      <c r="B27" s="59" t="s">
        <v>49</v>
      </c>
      <c r="C27" s="63">
        <v>25</v>
      </c>
      <c r="D27" s="63" t="s">
        <v>78</v>
      </c>
      <c r="E27" s="54"/>
      <c r="F27" s="57">
        <v>0</v>
      </c>
      <c r="G27" s="58">
        <f t="shared" ref="G27:G55" si="10">+ROUND(E27*F27,0)</f>
        <v>0</v>
      </c>
      <c r="H27" s="58">
        <f t="shared" ref="H27:H55" si="11">ROUND(E27+G27,0)</f>
        <v>0</v>
      </c>
      <c r="I27" s="58">
        <f t="shared" ref="I27:I55" si="12">ROUND(E27*C27,0)</f>
        <v>0</v>
      </c>
      <c r="J27" s="58">
        <f t="shared" ref="J27:J55" si="13">ROUND(I27*F27,0)</f>
        <v>0</v>
      </c>
      <c r="K27" s="58">
        <f t="shared" ref="K27:K55" si="14">ROUND(I27+J27,0)</f>
        <v>0</v>
      </c>
    </row>
    <row r="28" spans="1:11" s="26" customFormat="1" ht="43.5" customHeight="1" x14ac:dyDescent="0.25">
      <c r="A28" s="55">
        <f t="shared" si="5"/>
        <v>14</v>
      </c>
      <c r="B28" s="59" t="s">
        <v>50</v>
      </c>
      <c r="C28" s="63">
        <v>180</v>
      </c>
      <c r="D28" s="63" t="s">
        <v>78</v>
      </c>
      <c r="E28" s="54"/>
      <c r="F28" s="57">
        <v>0</v>
      </c>
      <c r="G28" s="58">
        <f t="shared" si="10"/>
        <v>0</v>
      </c>
      <c r="H28" s="58">
        <f t="shared" si="11"/>
        <v>0</v>
      </c>
      <c r="I28" s="58">
        <f t="shared" si="12"/>
        <v>0</v>
      </c>
      <c r="J28" s="58">
        <f t="shared" si="13"/>
        <v>0</v>
      </c>
      <c r="K28" s="58">
        <f t="shared" si="14"/>
        <v>0</v>
      </c>
    </row>
    <row r="29" spans="1:11" s="26" customFormat="1" ht="33.75" x14ac:dyDescent="0.25">
      <c r="A29" s="55">
        <f t="shared" si="5"/>
        <v>15</v>
      </c>
      <c r="B29" s="59" t="s">
        <v>51</v>
      </c>
      <c r="C29" s="63">
        <v>16</v>
      </c>
      <c r="D29" s="63" t="s">
        <v>78</v>
      </c>
      <c r="E29" s="54"/>
      <c r="F29" s="57">
        <v>0</v>
      </c>
      <c r="G29" s="58">
        <f t="shared" si="10"/>
        <v>0</v>
      </c>
      <c r="H29" s="58">
        <f t="shared" si="11"/>
        <v>0</v>
      </c>
      <c r="I29" s="58">
        <f t="shared" si="12"/>
        <v>0</v>
      </c>
      <c r="J29" s="58">
        <f t="shared" si="13"/>
        <v>0</v>
      </c>
      <c r="K29" s="58">
        <f t="shared" si="14"/>
        <v>0</v>
      </c>
    </row>
    <row r="30" spans="1:11" s="26" customFormat="1" ht="45.75" customHeight="1" x14ac:dyDescent="0.25">
      <c r="A30" s="55">
        <f t="shared" si="5"/>
        <v>16</v>
      </c>
      <c r="B30" s="59" t="s">
        <v>52</v>
      </c>
      <c r="C30" s="63">
        <v>25</v>
      </c>
      <c r="D30" s="63" t="s">
        <v>78</v>
      </c>
      <c r="E30" s="54"/>
      <c r="F30" s="57">
        <v>0</v>
      </c>
      <c r="G30" s="58">
        <f t="shared" si="10"/>
        <v>0</v>
      </c>
      <c r="H30" s="58">
        <f t="shared" si="11"/>
        <v>0</v>
      </c>
      <c r="I30" s="58">
        <f t="shared" si="12"/>
        <v>0</v>
      </c>
      <c r="J30" s="58">
        <f t="shared" si="13"/>
        <v>0</v>
      </c>
      <c r="K30" s="58">
        <f t="shared" si="14"/>
        <v>0</v>
      </c>
    </row>
    <row r="31" spans="1:11" s="26" customFormat="1" ht="33.75" x14ac:dyDescent="0.25">
      <c r="A31" s="55">
        <f t="shared" si="5"/>
        <v>17</v>
      </c>
      <c r="B31" s="59" t="s">
        <v>53</v>
      </c>
      <c r="C31" s="63">
        <v>160</v>
      </c>
      <c r="D31" s="63" t="s">
        <v>78</v>
      </c>
      <c r="E31" s="54"/>
      <c r="F31" s="57">
        <v>0</v>
      </c>
      <c r="G31" s="58">
        <f t="shared" si="10"/>
        <v>0</v>
      </c>
      <c r="H31" s="58">
        <f t="shared" si="11"/>
        <v>0</v>
      </c>
      <c r="I31" s="58">
        <f t="shared" si="12"/>
        <v>0</v>
      </c>
      <c r="J31" s="58">
        <f t="shared" si="13"/>
        <v>0</v>
      </c>
      <c r="K31" s="58">
        <f t="shared" si="14"/>
        <v>0</v>
      </c>
    </row>
    <row r="32" spans="1:11" s="26" customFormat="1" ht="33.75" x14ac:dyDescent="0.25">
      <c r="A32" s="55">
        <f t="shared" si="5"/>
        <v>18</v>
      </c>
      <c r="B32" s="59" t="s">
        <v>54</v>
      </c>
      <c r="C32" s="63">
        <v>16</v>
      </c>
      <c r="D32" s="63" t="s">
        <v>78</v>
      </c>
      <c r="E32" s="54"/>
      <c r="F32" s="57">
        <v>0</v>
      </c>
      <c r="G32" s="58">
        <f t="shared" si="10"/>
        <v>0</v>
      </c>
      <c r="H32" s="58">
        <f t="shared" si="11"/>
        <v>0</v>
      </c>
      <c r="I32" s="58">
        <f t="shared" si="12"/>
        <v>0</v>
      </c>
      <c r="J32" s="58">
        <f t="shared" si="13"/>
        <v>0</v>
      </c>
      <c r="K32" s="58">
        <f t="shared" si="14"/>
        <v>0</v>
      </c>
    </row>
    <row r="33" spans="1:11" s="26" customFormat="1" ht="22.5" x14ac:dyDescent="0.25">
      <c r="A33" s="55">
        <f t="shared" si="5"/>
        <v>19</v>
      </c>
      <c r="B33" s="59" t="s">
        <v>55</v>
      </c>
      <c r="C33" s="63">
        <v>11</v>
      </c>
      <c r="D33" s="63" t="s">
        <v>78</v>
      </c>
      <c r="E33" s="54"/>
      <c r="F33" s="57">
        <v>0</v>
      </c>
      <c r="G33" s="58">
        <f t="shared" si="10"/>
        <v>0</v>
      </c>
      <c r="H33" s="58">
        <f t="shared" si="11"/>
        <v>0</v>
      </c>
      <c r="I33" s="58">
        <f t="shared" si="12"/>
        <v>0</v>
      </c>
      <c r="J33" s="58">
        <f t="shared" si="13"/>
        <v>0</v>
      </c>
      <c r="K33" s="58">
        <f t="shared" si="14"/>
        <v>0</v>
      </c>
    </row>
    <row r="34" spans="1:11" s="26" customFormat="1" ht="45.75" customHeight="1" x14ac:dyDescent="0.25">
      <c r="A34" s="55">
        <f t="shared" si="5"/>
        <v>20</v>
      </c>
      <c r="B34" s="59" t="s">
        <v>56</v>
      </c>
      <c r="C34" s="63">
        <v>409</v>
      </c>
      <c r="D34" s="63" t="s">
        <v>78</v>
      </c>
      <c r="E34" s="54"/>
      <c r="F34" s="57">
        <v>0</v>
      </c>
      <c r="G34" s="58">
        <f t="shared" si="10"/>
        <v>0</v>
      </c>
      <c r="H34" s="58">
        <f t="shared" si="11"/>
        <v>0</v>
      </c>
      <c r="I34" s="58">
        <f t="shared" si="12"/>
        <v>0</v>
      </c>
      <c r="J34" s="58">
        <f t="shared" si="13"/>
        <v>0</v>
      </c>
      <c r="K34" s="58">
        <f t="shared" si="14"/>
        <v>0</v>
      </c>
    </row>
    <row r="35" spans="1:11" s="26" customFormat="1" x14ac:dyDescent="0.25">
      <c r="A35" s="55">
        <f t="shared" si="5"/>
        <v>21</v>
      </c>
      <c r="B35" s="59" t="s">
        <v>57</v>
      </c>
      <c r="C35" s="63">
        <v>5</v>
      </c>
      <c r="D35" s="63" t="s">
        <v>78</v>
      </c>
      <c r="E35" s="54"/>
      <c r="F35" s="57">
        <v>0</v>
      </c>
      <c r="G35" s="58">
        <f t="shared" si="10"/>
        <v>0</v>
      </c>
      <c r="H35" s="58">
        <f t="shared" si="11"/>
        <v>0</v>
      </c>
      <c r="I35" s="58">
        <f t="shared" si="12"/>
        <v>0</v>
      </c>
      <c r="J35" s="58">
        <f t="shared" si="13"/>
        <v>0</v>
      </c>
      <c r="K35" s="58">
        <f t="shared" si="14"/>
        <v>0</v>
      </c>
    </row>
    <row r="36" spans="1:11" s="26" customFormat="1" ht="69.75" customHeight="1" x14ac:dyDescent="0.25">
      <c r="A36" s="55">
        <f t="shared" si="5"/>
        <v>22</v>
      </c>
      <c r="B36" s="59" t="s">
        <v>58</v>
      </c>
      <c r="C36" s="64">
        <v>1000</v>
      </c>
      <c r="D36" s="63" t="s">
        <v>78</v>
      </c>
      <c r="E36" s="54"/>
      <c r="F36" s="57">
        <v>0</v>
      </c>
      <c r="G36" s="58">
        <f t="shared" si="10"/>
        <v>0</v>
      </c>
      <c r="H36" s="58">
        <f t="shared" si="11"/>
        <v>0</v>
      </c>
      <c r="I36" s="58">
        <f t="shared" si="12"/>
        <v>0</v>
      </c>
      <c r="J36" s="58">
        <f t="shared" si="13"/>
        <v>0</v>
      </c>
      <c r="K36" s="58">
        <f t="shared" si="14"/>
        <v>0</v>
      </c>
    </row>
    <row r="37" spans="1:11" s="26" customFormat="1" ht="45" x14ac:dyDescent="0.25">
      <c r="A37" s="55">
        <f t="shared" si="5"/>
        <v>23</v>
      </c>
      <c r="B37" s="59" t="s">
        <v>59</v>
      </c>
      <c r="C37" s="63">
        <v>15</v>
      </c>
      <c r="D37" s="63" t="s">
        <v>78</v>
      </c>
      <c r="E37" s="54"/>
      <c r="F37" s="57">
        <v>0</v>
      </c>
      <c r="G37" s="58">
        <f t="shared" si="10"/>
        <v>0</v>
      </c>
      <c r="H37" s="58">
        <f t="shared" si="11"/>
        <v>0</v>
      </c>
      <c r="I37" s="58">
        <f t="shared" si="12"/>
        <v>0</v>
      </c>
      <c r="J37" s="58">
        <f t="shared" si="13"/>
        <v>0</v>
      </c>
      <c r="K37" s="58">
        <f t="shared" si="14"/>
        <v>0</v>
      </c>
    </row>
    <row r="38" spans="1:11" s="26" customFormat="1" ht="22.5" x14ac:dyDescent="0.25">
      <c r="A38" s="55">
        <f t="shared" si="5"/>
        <v>24</v>
      </c>
      <c r="B38" s="59" t="s">
        <v>60</v>
      </c>
      <c r="C38" s="63">
        <v>2</v>
      </c>
      <c r="D38" s="63" t="s">
        <v>78</v>
      </c>
      <c r="E38" s="54"/>
      <c r="F38" s="57">
        <v>0</v>
      </c>
      <c r="G38" s="58">
        <f t="shared" si="10"/>
        <v>0</v>
      </c>
      <c r="H38" s="58">
        <f t="shared" si="11"/>
        <v>0</v>
      </c>
      <c r="I38" s="58">
        <f t="shared" si="12"/>
        <v>0</v>
      </c>
      <c r="J38" s="58">
        <f t="shared" si="13"/>
        <v>0</v>
      </c>
      <c r="K38" s="58">
        <f t="shared" si="14"/>
        <v>0</v>
      </c>
    </row>
    <row r="39" spans="1:11" s="26" customFormat="1" ht="22.5" x14ac:dyDescent="0.25">
      <c r="A39" s="55">
        <f t="shared" si="5"/>
        <v>25</v>
      </c>
      <c r="B39" s="59" t="s">
        <v>61</v>
      </c>
      <c r="C39" s="63">
        <v>20</v>
      </c>
      <c r="D39" s="63" t="s">
        <v>78</v>
      </c>
      <c r="E39" s="54"/>
      <c r="F39" s="57">
        <v>0</v>
      </c>
      <c r="G39" s="58">
        <f t="shared" si="10"/>
        <v>0</v>
      </c>
      <c r="H39" s="58">
        <f t="shared" si="11"/>
        <v>0</v>
      </c>
      <c r="I39" s="58">
        <f t="shared" si="12"/>
        <v>0</v>
      </c>
      <c r="J39" s="58">
        <f t="shared" si="13"/>
        <v>0</v>
      </c>
      <c r="K39" s="58">
        <f t="shared" si="14"/>
        <v>0</v>
      </c>
    </row>
    <row r="40" spans="1:11" s="26" customFormat="1" ht="45" x14ac:dyDescent="0.25">
      <c r="A40" s="55">
        <f t="shared" si="5"/>
        <v>26</v>
      </c>
      <c r="B40" s="59" t="s">
        <v>62</v>
      </c>
      <c r="C40" s="63">
        <v>95</v>
      </c>
      <c r="D40" s="63" t="s">
        <v>79</v>
      </c>
      <c r="E40" s="54"/>
      <c r="F40" s="57">
        <v>0</v>
      </c>
      <c r="G40" s="58">
        <f t="shared" si="10"/>
        <v>0</v>
      </c>
      <c r="H40" s="58">
        <f t="shared" si="11"/>
        <v>0</v>
      </c>
      <c r="I40" s="58">
        <f t="shared" si="12"/>
        <v>0</v>
      </c>
      <c r="J40" s="58">
        <f t="shared" si="13"/>
        <v>0</v>
      </c>
      <c r="K40" s="58">
        <f t="shared" si="14"/>
        <v>0</v>
      </c>
    </row>
    <row r="41" spans="1:11" s="26" customFormat="1" x14ac:dyDescent="0.25">
      <c r="A41" s="55">
        <f t="shared" si="5"/>
        <v>27</v>
      </c>
      <c r="B41" s="59" t="s">
        <v>63</v>
      </c>
      <c r="C41" s="63">
        <v>2</v>
      </c>
      <c r="D41" s="63" t="s">
        <v>78</v>
      </c>
      <c r="E41" s="54"/>
      <c r="F41" s="57">
        <v>0</v>
      </c>
      <c r="G41" s="58">
        <f t="shared" si="10"/>
        <v>0</v>
      </c>
      <c r="H41" s="58">
        <f t="shared" si="11"/>
        <v>0</v>
      </c>
      <c r="I41" s="58">
        <f t="shared" si="12"/>
        <v>0</v>
      </c>
      <c r="J41" s="58">
        <f t="shared" si="13"/>
        <v>0</v>
      </c>
      <c r="K41" s="58">
        <f t="shared" si="14"/>
        <v>0</v>
      </c>
    </row>
    <row r="42" spans="1:11" s="26" customFormat="1" ht="33.75" x14ac:dyDescent="0.25">
      <c r="A42" s="55">
        <f t="shared" si="5"/>
        <v>28</v>
      </c>
      <c r="B42" s="59" t="s">
        <v>64</v>
      </c>
      <c r="C42" s="63">
        <v>20</v>
      </c>
      <c r="D42" s="63" t="s">
        <v>79</v>
      </c>
      <c r="E42" s="54"/>
      <c r="F42" s="57">
        <v>0</v>
      </c>
      <c r="G42" s="58">
        <f t="shared" si="10"/>
        <v>0</v>
      </c>
      <c r="H42" s="58">
        <f t="shared" si="11"/>
        <v>0</v>
      </c>
      <c r="I42" s="58">
        <f t="shared" si="12"/>
        <v>0</v>
      </c>
      <c r="J42" s="58">
        <f t="shared" si="13"/>
        <v>0</v>
      </c>
      <c r="K42" s="58">
        <f t="shared" si="14"/>
        <v>0</v>
      </c>
    </row>
    <row r="43" spans="1:11" s="26" customFormat="1" ht="33.75" x14ac:dyDescent="0.25">
      <c r="A43" s="55">
        <f t="shared" si="5"/>
        <v>29</v>
      </c>
      <c r="B43" s="59" t="s">
        <v>65</v>
      </c>
      <c r="C43" s="63">
        <v>10</v>
      </c>
      <c r="D43" s="63" t="s">
        <v>78</v>
      </c>
      <c r="E43" s="54"/>
      <c r="F43" s="57">
        <v>0</v>
      </c>
      <c r="G43" s="58">
        <f t="shared" si="10"/>
        <v>0</v>
      </c>
      <c r="H43" s="58">
        <f t="shared" si="11"/>
        <v>0</v>
      </c>
      <c r="I43" s="58">
        <f t="shared" si="12"/>
        <v>0</v>
      </c>
      <c r="J43" s="58">
        <f t="shared" si="13"/>
        <v>0</v>
      </c>
      <c r="K43" s="58">
        <f t="shared" si="14"/>
        <v>0</v>
      </c>
    </row>
    <row r="44" spans="1:11" s="26" customFormat="1" ht="33.75" x14ac:dyDescent="0.25">
      <c r="A44" s="55">
        <f t="shared" si="5"/>
        <v>30</v>
      </c>
      <c r="B44" s="59" t="s">
        <v>66</v>
      </c>
      <c r="C44" s="63">
        <v>60</v>
      </c>
      <c r="D44" s="63" t="s">
        <v>78</v>
      </c>
      <c r="E44" s="54"/>
      <c r="F44" s="57">
        <v>0</v>
      </c>
      <c r="G44" s="58">
        <f t="shared" si="10"/>
        <v>0</v>
      </c>
      <c r="H44" s="58">
        <f t="shared" si="11"/>
        <v>0</v>
      </c>
      <c r="I44" s="58">
        <f t="shared" si="12"/>
        <v>0</v>
      </c>
      <c r="J44" s="58">
        <f t="shared" si="13"/>
        <v>0</v>
      </c>
      <c r="K44" s="58">
        <f t="shared" si="14"/>
        <v>0</v>
      </c>
    </row>
    <row r="45" spans="1:11" s="26" customFormat="1" ht="33.75" x14ac:dyDescent="0.25">
      <c r="A45" s="55">
        <f t="shared" si="5"/>
        <v>31</v>
      </c>
      <c r="B45" s="59" t="s">
        <v>67</v>
      </c>
      <c r="C45" s="63">
        <v>205</v>
      </c>
      <c r="D45" s="63" t="s">
        <v>78</v>
      </c>
      <c r="E45" s="54"/>
      <c r="F45" s="57">
        <v>0</v>
      </c>
      <c r="G45" s="58">
        <f t="shared" si="10"/>
        <v>0</v>
      </c>
      <c r="H45" s="58">
        <f t="shared" si="11"/>
        <v>0</v>
      </c>
      <c r="I45" s="58">
        <f t="shared" si="12"/>
        <v>0</v>
      </c>
      <c r="J45" s="58">
        <f t="shared" si="13"/>
        <v>0</v>
      </c>
      <c r="K45" s="58">
        <f t="shared" si="14"/>
        <v>0</v>
      </c>
    </row>
    <row r="46" spans="1:11" s="26" customFormat="1" ht="33.75" x14ac:dyDescent="0.25">
      <c r="A46" s="55">
        <f t="shared" si="5"/>
        <v>32</v>
      </c>
      <c r="B46" s="59" t="s">
        <v>68</v>
      </c>
      <c r="C46" s="63">
        <v>15</v>
      </c>
      <c r="D46" s="63" t="s">
        <v>78</v>
      </c>
      <c r="E46" s="54"/>
      <c r="F46" s="57">
        <v>0</v>
      </c>
      <c r="G46" s="58">
        <f t="shared" si="10"/>
        <v>0</v>
      </c>
      <c r="H46" s="58">
        <f t="shared" si="11"/>
        <v>0</v>
      </c>
      <c r="I46" s="58">
        <f t="shared" si="12"/>
        <v>0</v>
      </c>
      <c r="J46" s="58">
        <f t="shared" si="13"/>
        <v>0</v>
      </c>
      <c r="K46" s="58">
        <f t="shared" si="14"/>
        <v>0</v>
      </c>
    </row>
    <row r="47" spans="1:11" s="26" customFormat="1" x14ac:dyDescent="0.25">
      <c r="A47" s="55">
        <f t="shared" si="5"/>
        <v>33</v>
      </c>
      <c r="B47" s="59" t="s">
        <v>69</v>
      </c>
      <c r="C47" s="63">
        <v>124</v>
      </c>
      <c r="D47" s="63" t="s">
        <v>78</v>
      </c>
      <c r="E47" s="54"/>
      <c r="F47" s="57">
        <v>0</v>
      </c>
      <c r="G47" s="58">
        <f t="shared" si="10"/>
        <v>0</v>
      </c>
      <c r="H47" s="58">
        <f t="shared" si="11"/>
        <v>0</v>
      </c>
      <c r="I47" s="58">
        <f t="shared" si="12"/>
        <v>0</v>
      </c>
      <c r="J47" s="58">
        <f t="shared" si="13"/>
        <v>0</v>
      </c>
      <c r="K47" s="58">
        <f t="shared" si="14"/>
        <v>0</v>
      </c>
    </row>
    <row r="48" spans="1:11" s="26" customFormat="1" x14ac:dyDescent="0.25">
      <c r="A48" s="55">
        <f t="shared" si="5"/>
        <v>34</v>
      </c>
      <c r="B48" s="59" t="s">
        <v>70</v>
      </c>
      <c r="C48" s="63">
        <v>114</v>
      </c>
      <c r="D48" s="63" t="s">
        <v>78</v>
      </c>
      <c r="E48" s="54"/>
      <c r="F48" s="57">
        <v>0</v>
      </c>
      <c r="G48" s="58">
        <f t="shared" si="10"/>
        <v>0</v>
      </c>
      <c r="H48" s="58">
        <f t="shared" si="11"/>
        <v>0</v>
      </c>
      <c r="I48" s="58">
        <f t="shared" si="12"/>
        <v>0</v>
      </c>
      <c r="J48" s="58">
        <f t="shared" si="13"/>
        <v>0</v>
      </c>
      <c r="K48" s="58">
        <f t="shared" si="14"/>
        <v>0</v>
      </c>
    </row>
    <row r="49" spans="1:11" s="26" customFormat="1" x14ac:dyDescent="0.25">
      <c r="A49" s="55">
        <f t="shared" si="5"/>
        <v>35</v>
      </c>
      <c r="B49" s="59" t="s">
        <v>71</v>
      </c>
      <c r="C49" s="63">
        <v>122</v>
      </c>
      <c r="D49" s="63" t="s">
        <v>78</v>
      </c>
      <c r="E49" s="54"/>
      <c r="F49" s="57">
        <v>0</v>
      </c>
      <c r="G49" s="58">
        <f t="shared" si="10"/>
        <v>0</v>
      </c>
      <c r="H49" s="58">
        <f t="shared" si="11"/>
        <v>0</v>
      </c>
      <c r="I49" s="58">
        <f t="shared" si="12"/>
        <v>0</v>
      </c>
      <c r="J49" s="58">
        <f t="shared" si="13"/>
        <v>0</v>
      </c>
      <c r="K49" s="58">
        <f t="shared" si="14"/>
        <v>0</v>
      </c>
    </row>
    <row r="50" spans="1:11" s="26" customFormat="1" x14ac:dyDescent="0.25">
      <c r="A50" s="55">
        <f t="shared" si="5"/>
        <v>36</v>
      </c>
      <c r="B50" s="59" t="s">
        <v>72</v>
      </c>
      <c r="C50" s="63">
        <v>112</v>
      </c>
      <c r="D50" s="63" t="s">
        <v>78</v>
      </c>
      <c r="E50" s="54"/>
      <c r="F50" s="57">
        <v>0</v>
      </c>
      <c r="G50" s="58">
        <f t="shared" si="10"/>
        <v>0</v>
      </c>
      <c r="H50" s="58">
        <f t="shared" si="11"/>
        <v>0</v>
      </c>
      <c r="I50" s="58">
        <f t="shared" si="12"/>
        <v>0</v>
      </c>
      <c r="J50" s="58">
        <f t="shared" si="13"/>
        <v>0</v>
      </c>
      <c r="K50" s="58">
        <f t="shared" si="14"/>
        <v>0</v>
      </c>
    </row>
    <row r="51" spans="1:11" s="26" customFormat="1" x14ac:dyDescent="0.25">
      <c r="A51" s="55">
        <f t="shared" si="5"/>
        <v>37</v>
      </c>
      <c r="B51" s="59" t="s">
        <v>73</v>
      </c>
      <c r="C51" s="63">
        <v>9</v>
      </c>
      <c r="D51" s="63" t="s">
        <v>78</v>
      </c>
      <c r="E51" s="54"/>
      <c r="F51" s="57">
        <v>0</v>
      </c>
      <c r="G51" s="58">
        <f t="shared" si="10"/>
        <v>0</v>
      </c>
      <c r="H51" s="58">
        <f t="shared" si="11"/>
        <v>0</v>
      </c>
      <c r="I51" s="58">
        <f t="shared" si="12"/>
        <v>0</v>
      </c>
      <c r="J51" s="58">
        <f t="shared" si="13"/>
        <v>0</v>
      </c>
      <c r="K51" s="58">
        <f t="shared" si="14"/>
        <v>0</v>
      </c>
    </row>
    <row r="52" spans="1:11" s="26" customFormat="1" x14ac:dyDescent="0.25">
      <c r="A52" s="55">
        <f t="shared" si="5"/>
        <v>38</v>
      </c>
      <c r="B52" s="59" t="s">
        <v>74</v>
      </c>
      <c r="C52" s="63">
        <v>20</v>
      </c>
      <c r="D52" s="63" t="s">
        <v>78</v>
      </c>
      <c r="E52" s="54"/>
      <c r="F52" s="57">
        <v>0</v>
      </c>
      <c r="G52" s="58">
        <f t="shared" si="10"/>
        <v>0</v>
      </c>
      <c r="H52" s="58">
        <f t="shared" si="11"/>
        <v>0</v>
      </c>
      <c r="I52" s="58">
        <f t="shared" si="12"/>
        <v>0</v>
      </c>
      <c r="J52" s="58">
        <f t="shared" si="13"/>
        <v>0</v>
      </c>
      <c r="K52" s="58">
        <f t="shared" si="14"/>
        <v>0</v>
      </c>
    </row>
    <row r="53" spans="1:11" s="26" customFormat="1" x14ac:dyDescent="0.25">
      <c r="A53" s="55">
        <f t="shared" si="5"/>
        <v>39</v>
      </c>
      <c r="B53" s="59" t="s">
        <v>75</v>
      </c>
      <c r="C53" s="63">
        <v>20</v>
      </c>
      <c r="D53" s="63" t="s">
        <v>78</v>
      </c>
      <c r="E53" s="54"/>
      <c r="F53" s="57">
        <v>0</v>
      </c>
      <c r="G53" s="58">
        <f t="shared" si="10"/>
        <v>0</v>
      </c>
      <c r="H53" s="58">
        <f t="shared" si="11"/>
        <v>0</v>
      </c>
      <c r="I53" s="58">
        <f t="shared" si="12"/>
        <v>0</v>
      </c>
      <c r="J53" s="58">
        <f t="shared" si="13"/>
        <v>0</v>
      </c>
      <c r="K53" s="58">
        <f t="shared" si="14"/>
        <v>0</v>
      </c>
    </row>
    <row r="54" spans="1:11" s="26" customFormat="1" x14ac:dyDescent="0.25">
      <c r="A54" s="55">
        <f t="shared" si="5"/>
        <v>40</v>
      </c>
      <c r="B54" s="59" t="s">
        <v>76</v>
      </c>
      <c r="C54" s="63">
        <v>20</v>
      </c>
      <c r="D54" s="63" t="s">
        <v>78</v>
      </c>
      <c r="E54" s="54"/>
      <c r="F54" s="57">
        <v>0</v>
      </c>
      <c r="G54" s="58">
        <f t="shared" si="10"/>
        <v>0</v>
      </c>
      <c r="H54" s="58">
        <f t="shared" si="11"/>
        <v>0</v>
      </c>
      <c r="I54" s="58">
        <f t="shared" si="12"/>
        <v>0</v>
      </c>
      <c r="J54" s="58">
        <f t="shared" si="13"/>
        <v>0</v>
      </c>
      <c r="K54" s="58">
        <f t="shared" si="14"/>
        <v>0</v>
      </c>
    </row>
    <row r="55" spans="1:11" s="26" customFormat="1" ht="22.5" x14ac:dyDescent="0.25">
      <c r="A55" s="55">
        <f t="shared" si="5"/>
        <v>41</v>
      </c>
      <c r="B55" s="59" t="s">
        <v>77</v>
      </c>
      <c r="C55" s="63">
        <v>2</v>
      </c>
      <c r="D55" s="63" t="s">
        <v>78</v>
      </c>
      <c r="E55" s="54"/>
      <c r="F55" s="57">
        <v>0</v>
      </c>
      <c r="G55" s="58">
        <f t="shared" si="10"/>
        <v>0</v>
      </c>
      <c r="H55" s="58">
        <f t="shared" si="11"/>
        <v>0</v>
      </c>
      <c r="I55" s="58">
        <f t="shared" si="12"/>
        <v>0</v>
      </c>
      <c r="J55" s="58">
        <f t="shared" si="13"/>
        <v>0</v>
      </c>
      <c r="K55" s="58">
        <f t="shared" si="14"/>
        <v>0</v>
      </c>
    </row>
    <row r="56" spans="1:11" s="15" customFormat="1" ht="20.45" customHeight="1" x14ac:dyDescent="0.2">
      <c r="A56" s="61"/>
      <c r="B56" s="49"/>
      <c r="C56" s="49"/>
      <c r="D56" s="49"/>
      <c r="E56" s="49"/>
      <c r="F56" s="49"/>
      <c r="G56" s="50"/>
      <c r="H56" s="46" t="s">
        <v>21</v>
      </c>
      <c r="I56" s="46"/>
      <c r="J56" s="46"/>
      <c r="K56" s="62">
        <f>SUMIF(F:F,0%,I:I)</f>
        <v>0</v>
      </c>
    </row>
    <row r="57" spans="1:11" s="15" customFormat="1" ht="20.45" customHeight="1" x14ac:dyDescent="0.2">
      <c r="A57" s="48"/>
      <c r="B57" s="49"/>
      <c r="C57" s="49"/>
      <c r="D57" s="49"/>
      <c r="E57" s="49"/>
      <c r="F57" s="49"/>
      <c r="G57" s="50"/>
      <c r="H57" s="47" t="s">
        <v>9</v>
      </c>
      <c r="I57" s="47"/>
      <c r="J57" s="47"/>
      <c r="K57" s="16">
        <f>SUMIF(F:F,5%,I:I)</f>
        <v>0</v>
      </c>
    </row>
    <row r="58" spans="1:11" s="15" customFormat="1" ht="20.45" customHeight="1" x14ac:dyDescent="0.2">
      <c r="A58" s="48"/>
      <c r="B58" s="49"/>
      <c r="C58" s="49"/>
      <c r="D58" s="49"/>
      <c r="E58" s="49"/>
      <c r="F58" s="49"/>
      <c r="G58" s="50"/>
      <c r="H58" s="47" t="s">
        <v>10</v>
      </c>
      <c r="I58" s="47"/>
      <c r="J58" s="47"/>
      <c r="K58" s="16">
        <f>SUMIF(F:F,19%,I:I)</f>
        <v>0</v>
      </c>
    </row>
    <row r="59" spans="1:11" s="15" customFormat="1" ht="20.45" customHeight="1" x14ac:dyDescent="0.2">
      <c r="A59" s="48"/>
      <c r="B59" s="49"/>
      <c r="C59" s="49"/>
      <c r="D59" s="49"/>
      <c r="E59" s="49"/>
      <c r="F59" s="49"/>
      <c r="G59" s="50"/>
      <c r="H59" s="28" t="s">
        <v>6</v>
      </c>
      <c r="I59" s="28"/>
      <c r="J59" s="28"/>
      <c r="K59" s="17">
        <f>SUM(K56:K58)</f>
        <v>0</v>
      </c>
    </row>
    <row r="60" spans="1:11" s="15" customFormat="1" ht="20.45" customHeight="1" x14ac:dyDescent="0.2">
      <c r="A60" s="48"/>
      <c r="B60" s="49"/>
      <c r="C60" s="49"/>
      <c r="D60" s="49"/>
      <c r="E60" s="49"/>
      <c r="F60" s="49"/>
      <c r="G60" s="50"/>
      <c r="H60" s="27" t="s">
        <v>11</v>
      </c>
      <c r="I60" s="27"/>
      <c r="J60" s="27"/>
      <c r="K60" s="18">
        <f>ROUND(K57*5%,0)</f>
        <v>0</v>
      </c>
    </row>
    <row r="61" spans="1:11" s="15" customFormat="1" ht="20.45" customHeight="1" x14ac:dyDescent="0.2">
      <c r="A61" s="48"/>
      <c r="B61" s="49"/>
      <c r="C61" s="49"/>
      <c r="D61" s="49"/>
      <c r="E61" s="49"/>
      <c r="F61" s="49"/>
      <c r="G61" s="50"/>
      <c r="H61" s="27" t="s">
        <v>12</v>
      </c>
      <c r="I61" s="27"/>
      <c r="J61" s="27"/>
      <c r="K61" s="16">
        <f>ROUND(K58*19%,0)</f>
        <v>0</v>
      </c>
    </row>
    <row r="62" spans="1:11" s="15" customFormat="1" ht="20.45" customHeight="1" x14ac:dyDescent="0.2">
      <c r="A62" s="48"/>
      <c r="B62" s="49"/>
      <c r="C62" s="49"/>
      <c r="D62" s="49"/>
      <c r="E62" s="49"/>
      <c r="F62" s="49"/>
      <c r="G62" s="50"/>
      <c r="H62" s="28" t="s">
        <v>13</v>
      </c>
      <c r="I62" s="28"/>
      <c r="J62" s="28"/>
      <c r="K62" s="17">
        <f>SUM(K60:K61)</f>
        <v>0</v>
      </c>
    </row>
    <row r="63" spans="1:11" s="15" customFormat="1" ht="20.45" customHeight="1" thickBot="1" x14ac:dyDescent="0.25">
      <c r="A63" s="51"/>
      <c r="B63" s="52"/>
      <c r="C63" s="52"/>
      <c r="D63" s="52"/>
      <c r="E63" s="52"/>
      <c r="F63" s="52"/>
      <c r="G63" s="53"/>
      <c r="H63" s="45" t="s">
        <v>14</v>
      </c>
      <c r="I63" s="45"/>
      <c r="J63" s="45"/>
      <c r="K63" s="19">
        <f>+K59+K62</f>
        <v>0</v>
      </c>
    </row>
    <row r="68" spans="1:2" ht="13.5" thickBot="1" x14ac:dyDescent="0.25">
      <c r="B68" s="24"/>
    </row>
    <row r="69" spans="1:2" ht="25.5" x14ac:dyDescent="0.2">
      <c r="B69" s="25" t="s">
        <v>18</v>
      </c>
    </row>
    <row r="71" spans="1:2" x14ac:dyDescent="0.2">
      <c r="A71" s="20" t="s">
        <v>0</v>
      </c>
    </row>
  </sheetData>
  <sheetProtection formatRows="0" insertRows="0" deleteRows="0"/>
  <mergeCells count="19">
    <mergeCell ref="H63:J63"/>
    <mergeCell ref="H56:J56"/>
    <mergeCell ref="H57:J57"/>
    <mergeCell ref="H58:J58"/>
    <mergeCell ref="H59:J59"/>
    <mergeCell ref="H60:J60"/>
    <mergeCell ref="H61:J61"/>
    <mergeCell ref="H62:J62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A56:G63"/>
  </mergeCells>
  <phoneticPr fontId="12" type="noConversion"/>
  <dataValidations count="1">
    <dataValidation type="whole" allowBlank="1" showInputMessage="1" showErrorMessage="1" sqref="E26:E55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64" orientation="landscape" r:id="rId1"/>
  <rowBreaks count="1" manualBreakCount="1">
    <brk id="63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5" x14ac:dyDescent="0.25"/>
  <cols>
    <col min="3" max="3" width="16.140625" bestFit="1" customWidth="1"/>
  </cols>
  <sheetData>
    <row r="3" spans="1:6" x14ac:dyDescent="0.25">
      <c r="B3" t="s">
        <v>27</v>
      </c>
      <c r="D3" t="s">
        <v>26</v>
      </c>
    </row>
    <row r="4" spans="1:6" x14ac:dyDescent="0.25">
      <c r="A4" t="s">
        <v>28</v>
      </c>
      <c r="B4">
        <v>63</v>
      </c>
      <c r="C4" t="s">
        <v>29</v>
      </c>
      <c r="D4">
        <v>2</v>
      </c>
    </row>
    <row r="5" spans="1:6" x14ac:dyDescent="0.25">
      <c r="B5">
        <v>5</v>
      </c>
      <c r="D5">
        <v>4</v>
      </c>
    </row>
    <row r="6" spans="1:6" x14ac:dyDescent="0.25">
      <c r="B6">
        <v>70</v>
      </c>
      <c r="D6">
        <v>1</v>
      </c>
    </row>
    <row r="7" spans="1:6" x14ac:dyDescent="0.25">
      <c r="B7">
        <v>70</v>
      </c>
      <c r="D7">
        <v>10</v>
      </c>
    </row>
    <row r="8" spans="1:6" x14ac:dyDescent="0.25">
      <c r="B8">
        <v>7</v>
      </c>
    </row>
    <row r="9" spans="1:6" x14ac:dyDescent="0.25">
      <c r="B9">
        <v>3000</v>
      </c>
    </row>
    <row r="10" spans="1:6" x14ac:dyDescent="0.25">
      <c r="B10">
        <v>3000</v>
      </c>
    </row>
    <row r="11" spans="1:6" x14ac:dyDescent="0.25">
      <c r="A11" t="s">
        <v>30</v>
      </c>
      <c r="B11">
        <v>1</v>
      </c>
      <c r="F11">
        <v>36016600</v>
      </c>
    </row>
    <row r="12" spans="1:6" x14ac:dyDescent="0.25">
      <c r="A12" t="s">
        <v>31</v>
      </c>
      <c r="B12">
        <v>97</v>
      </c>
      <c r="F12">
        <v>71889774</v>
      </c>
    </row>
    <row r="13" spans="1:6" x14ac:dyDescent="0.25">
      <c r="A13" t="s">
        <v>28</v>
      </c>
      <c r="B13">
        <v>2</v>
      </c>
      <c r="F13">
        <v>135788253</v>
      </c>
    </row>
    <row r="14" spans="1:6" x14ac:dyDescent="0.25">
      <c r="B14">
        <v>1</v>
      </c>
    </row>
    <row r="15" spans="1:6" x14ac:dyDescent="0.25">
      <c r="A15" t="s">
        <v>31</v>
      </c>
      <c r="B15">
        <v>49</v>
      </c>
    </row>
    <row r="16" spans="1:6" x14ac:dyDescent="0.25">
      <c r="B16">
        <v>41</v>
      </c>
    </row>
    <row r="17" spans="1:2" x14ac:dyDescent="0.25">
      <c r="B17">
        <v>43</v>
      </c>
    </row>
    <row r="18" spans="1:2" x14ac:dyDescent="0.25">
      <c r="A18" t="s">
        <v>32</v>
      </c>
      <c r="B18">
        <v>1</v>
      </c>
    </row>
    <row r="19" spans="1:2" x14ac:dyDescent="0.25">
      <c r="B19">
        <v>1</v>
      </c>
    </row>
    <row r="20" spans="1:2" x14ac:dyDescent="0.25">
      <c r="B20">
        <v>1</v>
      </c>
    </row>
    <row r="21" spans="1:2" x14ac:dyDescent="0.25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Johana Vargas Peña</cp:lastModifiedBy>
  <cp:lastPrinted>2021-11-23T05:02:22Z</cp:lastPrinted>
  <dcterms:created xsi:type="dcterms:W3CDTF">2017-04-28T13:22:52Z</dcterms:created>
  <dcterms:modified xsi:type="dcterms:W3CDTF">2022-07-12T03:31:08Z</dcterms:modified>
</cp:coreProperties>
</file>