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UDEC\PUBLICIDAD Y MARKETING\"/>
    </mc:Choice>
  </mc:AlternateContent>
  <xr:revisionPtr revIDLastSave="0" documentId="8_{82D73CE7-0A08-4606-A441-68F4EC7F47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3" sheetId="3" r:id="rId2"/>
    <sheet name="Hoja2" sheetId="2" state="hidden" r:id="rId3"/>
  </sheets>
  <definedNames>
    <definedName name="_xlnm.Print_Area" localSheetId="0">Hoja1!$A$1:$K$33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J16" i="1"/>
  <c r="I16" i="1"/>
  <c r="H16" i="1"/>
  <c r="G16" i="1"/>
  <c r="I15" i="1"/>
  <c r="G15" i="1"/>
  <c r="H15" i="1" s="1"/>
  <c r="J17" i="1" l="1"/>
  <c r="K17" i="1" s="1"/>
  <c r="K16" i="1"/>
  <c r="J15" i="1"/>
  <c r="K15" i="1" s="1"/>
  <c r="K19" i="1" l="1"/>
  <c r="K18" i="1" l="1"/>
  <c r="K22" i="1" l="1"/>
  <c r="K20" i="1" l="1"/>
  <c r="K23" i="1" s="1"/>
  <c r="K24" i="1" l="1"/>
  <c r="K21" i="1"/>
  <c r="K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<sst xmlns="http://schemas.openxmlformats.org/spreadsheetml/2006/main" count="46" uniqueCount="42">
  <si>
    <t>Código Serie Documental (Ver Tabla de Retención Documental).</t>
  </si>
  <si>
    <t>ESPECIFICACIONES TÉCNICAS DE LOS BIENES Y/O SERVICIOS REQUERIDOS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</si>
  <si>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</si>
  <si>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</si>
  <si>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</si>
  <si>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</si>
  <si>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</si>
  <si>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</si>
  <si>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</si>
  <si>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</si>
  <si>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</si>
  <si>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</si>
  <si>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</si>
  <si>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</si>
  <si>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</si>
  <si>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</si>
  <si>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</si>
  <si>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</si>
  <si>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</si>
  <si>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</si>
  <si>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</si>
  <si>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</si>
  <si>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</si>
  <si>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</si>
  <si>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</si>
  <si>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</si>
  <si>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</si>
  <si>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</si>
  <si>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</si>
  <si>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</si>
  <si>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</si>
  <si>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</si>
  <si>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</si>
  <si>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Anexo 3</t>
  </si>
  <si>
    <t>PROPUESTA ECONÓMICA</t>
  </si>
  <si>
    <r>
      <rPr>
        <b/>
        <sz val="9.5"/>
        <color theme="1"/>
        <rFont val="Arial"/>
        <family val="2"/>
      </rPr>
      <t xml:space="preserve">FECHA DE ELABORACIÓN:   </t>
    </r>
    <r>
      <rPr>
        <sz val="9.5"/>
        <color theme="1"/>
        <rFont val="Arial"/>
        <family val="2"/>
      </rPr>
      <t xml:space="preserve">  </t>
    </r>
    <r>
      <rPr>
        <sz val="9.5"/>
        <color theme="0" tint="-0.34998626667073579"/>
        <rFont val="Arial"/>
        <family val="2"/>
      </rPr>
      <t xml:space="preserve"> AÑO   /   MES   /   DÍA</t>
    </r>
  </si>
  <si>
    <t>UNIDAD</t>
  </si>
  <si>
    <t>Inversión publicitaria en redes sociales UCundinamarca. Incluyen Facebook Adds, Instagram, Twitter, Google Display y You Tube.( duración del contrato 6 meses).</t>
  </si>
  <si>
    <t>Inversión publicitaria en portales o ecommerce de educación adecuados para le venta de oferta académica (duración del contrato 6 meses)</t>
  </si>
  <si>
    <t>Fee agencia mensual (duración del contrato 6 meses) Incluye un informe con análisis mensual de las redes sociales de la Universidad de Cundinamarca; análisis de interacciones y alcance, gestión de la comunidad, así como análisis de tendencias en redes sociales de otras instituciones universitarias en Colombia</t>
  </si>
  <si>
    <t>GLOBAL</t>
  </si>
  <si>
    <t xml:space="preserve">MESES/ CANTIDAD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</si>
</sst>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0" tint="-0.34998626667073579"/>
      <name val="Arial"/>
      <family val="2"/>
    </font>
    <font>
      <b/>
      <sz val="9.5"/>
      <color theme="0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9" fontId="0" fillId="0" borderId="0" xfId="1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43" fontId="8" fillId="3" borderId="17" xfId="3" applyFont="1" applyFill="1" applyBorder="1" applyAlignment="1" applyProtection="1">
      <alignment horizontal="center" vertical="center" wrapText="1"/>
      <protection locked="0"/>
    </xf>
    <xf numFmtId="43" fontId="8" fillId="3" borderId="18" xfId="3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43" fontId="6" fillId="0" borderId="19" xfId="4" applyFont="1" applyBorder="1" applyProtection="1">
      <protection hidden="1"/>
    </xf>
    <xf numFmtId="43" fontId="4" fillId="0" borderId="19" xfId="4" applyFont="1" applyBorder="1" applyProtection="1">
      <protection hidden="1"/>
    </xf>
    <xf numFmtId="43" fontId="6" fillId="0" borderId="19" xfId="4" applyFont="1" applyFill="1" applyBorder="1" applyProtection="1">
      <protection hidden="1"/>
    </xf>
    <xf numFmtId="43" fontId="4" fillId="0" borderId="21" xfId="4" applyFont="1" applyBorder="1" applyProtection="1"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4" fillId="2" borderId="0" xfId="0" applyFont="1" applyFill="1" applyAlignment="1">
      <alignment vertical="center" wrapText="1"/>
    </xf>
    <xf numFmtId="43" fontId="6" fillId="0" borderId="29" xfId="3" applyFont="1" applyFill="1" applyBorder="1" applyAlignment="1" applyProtection="1">
      <alignment horizontal="center" vertical="center"/>
      <protection hidden="1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43" fontId="9" fillId="0" borderId="23" xfId="3" applyFont="1" applyFill="1" applyBorder="1" applyAlignment="1" applyProtection="1">
      <alignment horizontal="center" vertical="center"/>
      <protection locked="0"/>
    </xf>
    <xf numFmtId="9" fontId="6" fillId="0" borderId="23" xfId="1" applyFont="1" applyFill="1" applyBorder="1" applyAlignment="1" applyProtection="1">
      <alignment horizontal="center" vertical="center"/>
      <protection locked="0"/>
    </xf>
    <xf numFmtId="43" fontId="6" fillId="0" borderId="24" xfId="3" applyFont="1" applyFill="1" applyBorder="1" applyAlignment="1" applyProtection="1">
      <alignment horizontal="center" vertical="center"/>
      <protection hidden="1"/>
    </xf>
    <xf numFmtId="43" fontId="6" fillId="0" borderId="28" xfId="3" applyFont="1" applyFill="1" applyBorder="1" applyAlignment="1" applyProtection="1">
      <alignment horizontal="center" vertical="center"/>
      <protection hidden="1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43" fontId="6" fillId="0" borderId="1" xfId="3" applyFont="1" applyBorder="1" applyAlignment="1" applyProtection="1">
      <alignment horizontal="right" vertical="center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4" fillId="0" borderId="20" xfId="3" applyFont="1" applyBorder="1" applyAlignment="1" applyProtection="1">
      <alignment horizontal="right" vertical="center" wrapText="1"/>
      <protection hidden="1"/>
    </xf>
    <xf numFmtId="43" fontId="6" fillId="0" borderId="2" xfId="3" applyFont="1" applyBorder="1" applyAlignment="1" applyProtection="1">
      <alignment horizontal="right" vertical="center" wrapText="1"/>
      <protection hidden="1"/>
    </xf>
    <xf numFmtId="43" fontId="6" fillId="0" borderId="1" xfId="3" applyFont="1" applyBorder="1" applyAlignment="1" applyProtection="1">
      <alignment horizontal="right" vertical="center" wrapText="1"/>
      <protection hidden="1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5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</cellXfs>
  <cellStyles count="8">
    <cellStyle name="Millares" xfId="4" builtinId="3"/>
    <cellStyle name="Millares [0] 2" xfId="2" xr:uid="{00000000-0005-0000-0000-000001000000}"/>
    <cellStyle name="Millares [0] 2 2" xfId="5" xr:uid="{2A6CE1CB-CB15-4A7F-81CF-8721F47DD337}"/>
    <cellStyle name="Millares 2" xfId="3" xr:uid="{00000000-0005-0000-0000-000002000000}"/>
    <cellStyle name="Millares 2 2" xfId="6" xr:uid="{522E95C4-2DF9-48A1-BCF3-248690BD1FB1}"/>
    <cellStyle name="Millares 3" xfId="7" xr:uid="{4003386D-ABC5-4B79-8F4E-35608A395173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553250</xdr:colOff>
      <xdr:row>5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view="pageBreakPreview" zoomScale="82" zoomScaleNormal="70" zoomScaleSheetLayoutView="82" zoomScalePageLayoutView="55" workbookViewId="0">
      <selection activeCell="C15" sqref="C15"/>
    </sheetView>
  </sheetViews>
  <sheetFormatPr baseColWidth="10" defaultColWidth="11.42578125" defaultRowHeight="12.75" x14ac:dyDescent="0.2"/>
  <cols>
    <col min="1" max="1" width="7.28515625" style="4" customWidth="1"/>
    <col min="2" max="2" width="46.28515625" style="23" customWidth="1"/>
    <col min="3" max="3" width="13.140625" style="4" customWidth="1"/>
    <col min="4" max="4" width="14.7109375" style="4" bestFit="1" customWidth="1"/>
    <col min="5" max="5" width="14" style="4" customWidth="1"/>
    <col min="6" max="6" width="11.28515625" style="4" customWidth="1"/>
    <col min="7" max="7" width="14.28515625" style="4" customWidth="1"/>
    <col min="8" max="8" width="15" style="2" customWidth="1"/>
    <col min="9" max="9" width="16" style="2" customWidth="1"/>
    <col min="10" max="10" width="17.28515625" style="2" customWidth="1"/>
    <col min="11" max="11" width="21.7109375" style="2" customWidth="1"/>
    <col min="12" max="16384" width="11.42578125" style="2"/>
  </cols>
  <sheetData>
    <row r="1" spans="1:11" x14ac:dyDescent="0.2">
      <c r="A1" s="40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">
      <c r="A2" s="40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3"/>
      <c r="B4" s="21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3"/>
      <c r="B5" s="21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2">
      <c r="A6" s="51" t="s">
        <v>35</v>
      </c>
      <c r="B6" s="51"/>
      <c r="D6" s="5" t="s">
        <v>18</v>
      </c>
      <c r="E6" s="52"/>
      <c r="F6" s="53"/>
      <c r="H6" s="6" t="s">
        <v>14</v>
      </c>
      <c r="I6" s="54"/>
      <c r="J6" s="55"/>
    </row>
    <row r="7" spans="1:11" ht="13.5" thickBot="1" x14ac:dyDescent="0.25">
      <c r="A7" s="7"/>
      <c r="B7" s="22"/>
      <c r="D7" s="8"/>
      <c r="E7" s="8"/>
      <c r="F7" s="8"/>
      <c r="H7" s="8"/>
      <c r="I7" s="7"/>
      <c r="J7" s="7"/>
    </row>
    <row r="8" spans="1:11" ht="13.15" customHeight="1" thickBot="1" x14ac:dyDescent="0.25">
      <c r="A8" s="45" t="s">
        <v>23</v>
      </c>
      <c r="B8" s="46"/>
      <c r="C8" s="42" t="s">
        <v>15</v>
      </c>
      <c r="D8" s="43"/>
      <c r="E8" s="43"/>
      <c r="F8" s="44"/>
      <c r="G8" s="9"/>
      <c r="H8" s="8"/>
    </row>
    <row r="9" spans="1:11" ht="13.15" customHeight="1" thickBot="1" x14ac:dyDescent="0.25">
      <c r="A9" s="47"/>
      <c r="B9" s="48"/>
      <c r="C9" s="10"/>
      <c r="D9" s="8"/>
      <c r="E9" s="8"/>
      <c r="F9" s="8"/>
      <c r="H9" s="8"/>
    </row>
    <row r="10" spans="1:11" ht="13.15" customHeight="1" thickBot="1" x14ac:dyDescent="0.25">
      <c r="A10" s="47"/>
      <c r="B10" s="48"/>
      <c r="C10" s="42" t="s">
        <v>16</v>
      </c>
      <c r="D10" s="43"/>
      <c r="E10" s="43"/>
      <c r="F10" s="44"/>
      <c r="G10" s="9"/>
      <c r="H10" s="8"/>
    </row>
    <row r="11" spans="1:11" ht="13.15" customHeight="1" thickBot="1" x14ac:dyDescent="0.25">
      <c r="A11" s="47"/>
      <c r="B11" s="48"/>
      <c r="D11" s="8"/>
      <c r="E11" s="8"/>
      <c r="F11" s="8"/>
      <c r="H11" s="8"/>
    </row>
    <row r="12" spans="1:11" ht="13.15" customHeight="1" thickBot="1" x14ac:dyDescent="0.25">
      <c r="A12" s="49"/>
      <c r="B12" s="50"/>
      <c r="C12" s="42" t="s">
        <v>19</v>
      </c>
      <c r="D12" s="43"/>
      <c r="E12" s="43"/>
      <c r="F12" s="44"/>
      <c r="G12" s="9"/>
      <c r="H12" s="8"/>
      <c r="I12" s="7"/>
      <c r="J12" s="7"/>
    </row>
    <row r="13" spans="1:11" ht="13.5" thickBot="1" x14ac:dyDescent="0.25"/>
    <row r="14" spans="1:11" s="15" customFormat="1" ht="63" customHeight="1" x14ac:dyDescent="0.25">
      <c r="A14" s="11" t="s">
        <v>24</v>
      </c>
      <c r="B14" s="12" t="s">
        <v>1</v>
      </c>
      <c r="C14" s="12" t="s">
        <v>41</v>
      </c>
      <c r="D14" s="12" t="s">
        <v>21</v>
      </c>
      <c r="E14" s="13" t="s">
        <v>2</v>
      </c>
      <c r="F14" s="13" t="s">
        <v>22</v>
      </c>
      <c r="G14" s="13" t="s">
        <v>3</v>
      </c>
      <c r="H14" s="13" t="s">
        <v>4</v>
      </c>
      <c r="I14" s="13" t="s">
        <v>5</v>
      </c>
      <c r="J14" s="13" t="s">
        <v>6</v>
      </c>
      <c r="K14" s="14" t="s">
        <v>7</v>
      </c>
    </row>
    <row r="15" spans="1:11" s="26" customFormat="1" ht="114" customHeight="1" x14ac:dyDescent="0.25">
      <c r="A15" s="28">
        <v>1</v>
      </c>
      <c r="B15" s="68" t="s">
        <v>37</v>
      </c>
      <c r="C15" s="30">
        <v>6</v>
      </c>
      <c r="D15" s="30" t="s">
        <v>40</v>
      </c>
      <c r="E15" s="32"/>
      <c r="F15" s="33">
        <v>0</v>
      </c>
      <c r="G15" s="34">
        <f t="shared" ref="G15" si="0">+ROUND(E15*F15,0)</f>
        <v>0</v>
      </c>
      <c r="H15" s="35">
        <f t="shared" ref="H15" si="1">ROUND(E15+G15,0)</f>
        <v>0</v>
      </c>
      <c r="I15" s="35">
        <f t="shared" ref="I15" si="2">ROUND(E15*C15,0)</f>
        <v>0</v>
      </c>
      <c r="J15" s="35">
        <f t="shared" ref="J15" si="3">ROUND(I15*F15,0)</f>
        <v>0</v>
      </c>
      <c r="K15" s="27">
        <f>ROUND(I15+J15,0)</f>
        <v>0</v>
      </c>
    </row>
    <row r="16" spans="1:11" s="26" customFormat="1" ht="114" customHeight="1" x14ac:dyDescent="0.25">
      <c r="A16" s="36">
        <v>2</v>
      </c>
      <c r="B16" s="69" t="s">
        <v>38</v>
      </c>
      <c r="C16" s="37">
        <v>6</v>
      </c>
      <c r="D16" s="37" t="s">
        <v>40</v>
      </c>
      <c r="E16" s="32"/>
      <c r="F16" s="33">
        <v>0</v>
      </c>
      <c r="G16" s="34">
        <f t="shared" ref="G16" si="4">+ROUND(E16*F16,0)</f>
        <v>0</v>
      </c>
      <c r="H16" s="35">
        <f t="shared" ref="H16" si="5">ROUND(E16+G16,0)</f>
        <v>0</v>
      </c>
      <c r="I16" s="35">
        <f t="shared" ref="I16" si="6">ROUND(E16*C16,0)</f>
        <v>0</v>
      </c>
      <c r="J16" s="35">
        <f t="shared" ref="J16" si="7">ROUND(I16*F16,0)</f>
        <v>0</v>
      </c>
      <c r="K16" s="27">
        <f>ROUND(I16+J16,0)</f>
        <v>0</v>
      </c>
    </row>
    <row r="17" spans="1:11" s="26" customFormat="1" ht="91.5" customHeight="1" x14ac:dyDescent="0.25">
      <c r="A17" s="29">
        <v>3</v>
      </c>
      <c r="B17" s="68" t="s">
        <v>39</v>
      </c>
      <c r="C17" s="31">
        <v>6</v>
      </c>
      <c r="D17" s="31" t="s">
        <v>36</v>
      </c>
      <c r="E17" s="32"/>
      <c r="F17" s="33">
        <v>0</v>
      </c>
      <c r="G17" s="34">
        <f t="shared" ref="G17" si="8">+ROUND(E17*F17,0)</f>
        <v>0</v>
      </c>
      <c r="H17" s="35">
        <f t="shared" ref="H17" si="9">ROUND(E17+G17,0)</f>
        <v>0</v>
      </c>
      <c r="I17" s="35">
        <f t="shared" ref="I17" si="10">ROUND(E17*C17,0)</f>
        <v>0</v>
      </c>
      <c r="J17" s="35">
        <f t="shared" ref="J17" si="11">ROUND(I17*F17,0)</f>
        <v>0</v>
      </c>
      <c r="K17" s="27">
        <f>ROUND(I17+J17,0)</f>
        <v>0</v>
      </c>
    </row>
    <row r="18" spans="1:11" s="15" customFormat="1" ht="20.45" customHeight="1" x14ac:dyDescent="0.2">
      <c r="A18" s="59"/>
      <c r="B18" s="60"/>
      <c r="C18" s="60"/>
      <c r="D18" s="60"/>
      <c r="E18" s="60"/>
      <c r="F18" s="60"/>
      <c r="G18" s="61"/>
      <c r="H18" s="57" t="s">
        <v>20</v>
      </c>
      <c r="I18" s="58"/>
      <c r="J18" s="58"/>
      <c r="K18" s="16">
        <f>SUMIF(F:F,0%,I:I)</f>
        <v>0</v>
      </c>
    </row>
    <row r="19" spans="1:11" s="15" customFormat="1" ht="20.45" customHeight="1" x14ac:dyDescent="0.2">
      <c r="A19" s="62"/>
      <c r="B19" s="63"/>
      <c r="C19" s="63"/>
      <c r="D19" s="63"/>
      <c r="E19" s="63"/>
      <c r="F19" s="63"/>
      <c r="G19" s="64"/>
      <c r="H19" s="58" t="s">
        <v>8</v>
      </c>
      <c r="I19" s="58"/>
      <c r="J19" s="58"/>
      <c r="K19" s="16">
        <f>SUMIF(F:F,5%,I:I)</f>
        <v>0</v>
      </c>
    </row>
    <row r="20" spans="1:11" s="15" customFormat="1" ht="20.45" customHeight="1" x14ac:dyDescent="0.2">
      <c r="A20" s="62"/>
      <c r="B20" s="63"/>
      <c r="C20" s="63"/>
      <c r="D20" s="63"/>
      <c r="E20" s="63"/>
      <c r="F20" s="63"/>
      <c r="G20" s="64"/>
      <c r="H20" s="58" t="s">
        <v>9</v>
      </c>
      <c r="I20" s="58"/>
      <c r="J20" s="58"/>
      <c r="K20" s="16">
        <f>SUMIF(F:F,19%,I:I)</f>
        <v>0</v>
      </c>
    </row>
    <row r="21" spans="1:11" s="15" customFormat="1" ht="20.45" customHeight="1" x14ac:dyDescent="0.2">
      <c r="A21" s="62"/>
      <c r="B21" s="63"/>
      <c r="C21" s="63"/>
      <c r="D21" s="63"/>
      <c r="E21" s="63"/>
      <c r="F21" s="63"/>
      <c r="G21" s="64"/>
      <c r="H21" s="39" t="s">
        <v>5</v>
      </c>
      <c r="I21" s="39"/>
      <c r="J21" s="39"/>
      <c r="K21" s="17">
        <f>SUM(K18:K20)</f>
        <v>0</v>
      </c>
    </row>
    <row r="22" spans="1:11" s="15" customFormat="1" ht="20.45" customHeight="1" x14ac:dyDescent="0.2">
      <c r="A22" s="62"/>
      <c r="B22" s="63"/>
      <c r="C22" s="63"/>
      <c r="D22" s="63"/>
      <c r="E22" s="63"/>
      <c r="F22" s="63"/>
      <c r="G22" s="64"/>
      <c r="H22" s="38" t="s">
        <v>10</v>
      </c>
      <c r="I22" s="38"/>
      <c r="J22" s="38"/>
      <c r="K22" s="18">
        <f>ROUND(K19*5%,0)</f>
        <v>0</v>
      </c>
    </row>
    <row r="23" spans="1:11" s="15" customFormat="1" ht="20.45" customHeight="1" x14ac:dyDescent="0.2">
      <c r="A23" s="62"/>
      <c r="B23" s="63"/>
      <c r="C23" s="63"/>
      <c r="D23" s="63"/>
      <c r="E23" s="63"/>
      <c r="F23" s="63"/>
      <c r="G23" s="64"/>
      <c r="H23" s="38" t="s">
        <v>11</v>
      </c>
      <c r="I23" s="38"/>
      <c r="J23" s="38"/>
      <c r="K23" s="16">
        <f>ROUND(K20*19%,0)</f>
        <v>0</v>
      </c>
    </row>
    <row r="24" spans="1:11" s="15" customFormat="1" ht="20.45" customHeight="1" x14ac:dyDescent="0.2">
      <c r="A24" s="62"/>
      <c r="B24" s="63"/>
      <c r="C24" s="63"/>
      <c r="D24" s="63"/>
      <c r="E24" s="63"/>
      <c r="F24" s="63"/>
      <c r="G24" s="64"/>
      <c r="H24" s="39" t="s">
        <v>12</v>
      </c>
      <c r="I24" s="39"/>
      <c r="J24" s="39"/>
      <c r="K24" s="17">
        <f>SUM(K22:K23)</f>
        <v>0</v>
      </c>
    </row>
    <row r="25" spans="1:11" s="15" customFormat="1" ht="20.45" customHeight="1" thickBot="1" x14ac:dyDescent="0.25">
      <c r="A25" s="65"/>
      <c r="B25" s="66"/>
      <c r="C25" s="66"/>
      <c r="D25" s="66"/>
      <c r="E25" s="66"/>
      <c r="F25" s="66"/>
      <c r="G25" s="67"/>
      <c r="H25" s="56" t="s">
        <v>13</v>
      </c>
      <c r="I25" s="56"/>
      <c r="J25" s="56"/>
      <c r="K25" s="19">
        <f>+K21+K24</f>
        <v>0</v>
      </c>
    </row>
    <row r="30" spans="1:11" ht="13.5" thickBot="1" x14ac:dyDescent="0.25">
      <c r="B30" s="24"/>
    </row>
    <row r="31" spans="1:11" ht="25.5" x14ac:dyDescent="0.2">
      <c r="B31" s="25" t="s">
        <v>17</v>
      </c>
    </row>
    <row r="33" spans="1:1" x14ac:dyDescent="0.2">
      <c r="A33" s="20" t="s">
        <v>0</v>
      </c>
    </row>
  </sheetData>
  <sheetProtection formatRows="0" insertRows="0" deleteRows="0"/>
  <mergeCells count="19">
    <mergeCell ref="H25:J25"/>
    <mergeCell ref="H18:J18"/>
    <mergeCell ref="H19:J19"/>
    <mergeCell ref="H20:J20"/>
    <mergeCell ref="H21:J21"/>
    <mergeCell ref="H22:J22"/>
    <mergeCell ref="H23:J23"/>
    <mergeCell ref="H24:J24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A18:G25"/>
  </mergeCells>
  <phoneticPr fontId="12" type="noConversion"/>
  <dataValidations count="1">
    <dataValidation type="whole" allowBlank="1" showInputMessage="1" showErrorMessage="1" sqref="E15:E17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64" orientation="landscape" r:id="rId1"/>
  <rowBreaks count="1" manualBreakCount="1">
    <brk id="25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baseColWidth="10" defaultRowHeight="15" x14ac:dyDescent="0.25"/>
  <cols>
    <col min="3" max="3" width="16.140625" bestFit="1" customWidth="1"/>
  </cols>
  <sheetData>
    <row r="3" spans="1:6" x14ac:dyDescent="0.25">
      <c r="B3" t="s">
        <v>26</v>
      </c>
      <c r="D3" t="s">
        <v>25</v>
      </c>
    </row>
    <row r="4" spans="1:6" x14ac:dyDescent="0.25">
      <c r="A4" t="s">
        <v>27</v>
      </c>
      <c r="B4">
        <v>63</v>
      </c>
      <c r="C4" t="s">
        <v>28</v>
      </c>
      <c r="D4">
        <v>2</v>
      </c>
    </row>
    <row r="5" spans="1:6" x14ac:dyDescent="0.25">
      <c r="B5">
        <v>5</v>
      </c>
      <c r="D5">
        <v>4</v>
      </c>
    </row>
    <row r="6" spans="1:6" x14ac:dyDescent="0.25">
      <c r="B6">
        <v>70</v>
      </c>
      <c r="D6">
        <v>1</v>
      </c>
    </row>
    <row r="7" spans="1:6" x14ac:dyDescent="0.25">
      <c r="B7">
        <v>70</v>
      </c>
      <c r="D7">
        <v>10</v>
      </c>
    </row>
    <row r="8" spans="1:6" x14ac:dyDescent="0.25">
      <c r="B8">
        <v>7</v>
      </c>
    </row>
    <row r="9" spans="1:6" x14ac:dyDescent="0.25">
      <c r="B9">
        <v>3000</v>
      </c>
    </row>
    <row r="10" spans="1:6" x14ac:dyDescent="0.25">
      <c r="B10">
        <v>3000</v>
      </c>
    </row>
    <row r="11" spans="1:6" x14ac:dyDescent="0.25">
      <c r="A11" t="s">
        <v>29</v>
      </c>
      <c r="B11">
        <v>1</v>
      </c>
      <c r="F11">
        <v>36016600</v>
      </c>
    </row>
    <row r="12" spans="1:6" x14ac:dyDescent="0.25">
      <c r="A12" t="s">
        <v>30</v>
      </c>
      <c r="B12">
        <v>97</v>
      </c>
      <c r="F12">
        <v>71889774</v>
      </c>
    </row>
    <row r="13" spans="1:6" x14ac:dyDescent="0.25">
      <c r="A13" t="s">
        <v>27</v>
      </c>
      <c r="B13">
        <v>2</v>
      </c>
      <c r="F13">
        <v>135788253</v>
      </c>
    </row>
    <row r="14" spans="1:6" x14ac:dyDescent="0.25">
      <c r="B14">
        <v>1</v>
      </c>
    </row>
    <row r="15" spans="1:6" x14ac:dyDescent="0.25">
      <c r="A15" t="s">
        <v>30</v>
      </c>
      <c r="B15">
        <v>49</v>
      </c>
    </row>
    <row r="16" spans="1:6" x14ac:dyDescent="0.25">
      <c r="B16">
        <v>41</v>
      </c>
    </row>
    <row r="17" spans="1:2" x14ac:dyDescent="0.25">
      <c r="B17">
        <v>43</v>
      </c>
    </row>
    <row r="18" spans="1:2" x14ac:dyDescent="0.25">
      <c r="A18" t="s">
        <v>31</v>
      </c>
      <c r="B18">
        <v>1</v>
      </c>
    </row>
    <row r="19" spans="1:2" x14ac:dyDescent="0.25">
      <c r="B19">
        <v>1</v>
      </c>
    </row>
    <row r="20" spans="1:2" x14ac:dyDescent="0.25">
      <c r="B20">
        <v>1</v>
      </c>
    </row>
    <row r="21" spans="1:2" x14ac:dyDescent="0.25">
      <c r="A21" t="s">
        <v>32</v>
      </c>
      <c r="B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5" x14ac:dyDescent="0.25"/>
  <sheetData>
    <row r="7" spans="4:4" x14ac:dyDescent="0.25">
      <c r="D7" s="1">
        <v>0</v>
      </c>
    </row>
    <row r="8" spans="4:4" x14ac:dyDescent="0.25">
      <c r="D8" s="1">
        <v>0.05</v>
      </c>
    </row>
    <row r="9" spans="4:4" x14ac:dyDescent="0.25">
      <c r="D9" s="1">
        <v>0.19</v>
      </c>
    </row>
    <row r="10" spans="4:4" x14ac:dyDescent="0.2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avarg</cp:lastModifiedBy>
  <cp:lastPrinted>2021-11-23T05:02:22Z</cp:lastPrinted>
  <dcterms:created xsi:type="dcterms:W3CDTF">2017-04-28T13:22:52Z</dcterms:created>
  <dcterms:modified xsi:type="dcterms:W3CDTF">2022-07-14T20:56:32Z</dcterms:modified>
</cp:coreProperties>
</file>