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https://mailunicundiedu-my.sharepoint.com/personal/gangelicagomez_ucundinamarca_edu_co/Documents/ANGELICA TRABAJO EN CASA/3. GESTION CONTRACTUAL 2022/INV_110 F-CD-106 REACTIVOS HIDRAULICA/PUBLICACION/"/>
    </mc:Choice>
  </mc:AlternateContent>
  <xr:revisionPtr revIDLastSave="57" documentId="13_ncr:1_{FEC6E487-239C-492E-9849-9BFBFEC7CA9E}" xr6:coauthVersionLast="47" xr6:coauthVersionMax="47" xr10:uidLastSave="{3A791A10-4BA6-4014-876B-0D27E990F570}"/>
  <bookViews>
    <workbookView xWindow="-120" yWindow="-120" windowWidth="21840" windowHeight="13140" xr2:uid="{00000000-000D-0000-FFFF-FFFF00000000}"/>
  </bookViews>
  <sheets>
    <sheet name="Hoja1" sheetId="1" r:id="rId1"/>
    <sheet name="Hoja2" sheetId="2" r:id="rId2"/>
  </sheets>
  <definedNames>
    <definedName name="_xlnm.Print_Area" localSheetId="0">Hoja1!$A$1:$O$106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H52" i="1" l="1"/>
  <c r="M52" i="1" s="1"/>
  <c r="J52" i="1"/>
  <c r="L52" i="1"/>
  <c r="H53" i="1"/>
  <c r="M53" i="1" s="1"/>
  <c r="J53" i="1"/>
  <c r="N53" i="1" s="1"/>
  <c r="L53" i="1"/>
  <c r="H54" i="1"/>
  <c r="J54" i="1"/>
  <c r="N54" i="1" s="1"/>
  <c r="L54" i="1"/>
  <c r="H55" i="1"/>
  <c r="M55" i="1" s="1"/>
  <c r="J55" i="1"/>
  <c r="N55" i="1" s="1"/>
  <c r="L55" i="1"/>
  <c r="H56" i="1"/>
  <c r="K56" i="1" s="1"/>
  <c r="J56" i="1"/>
  <c r="N56" i="1" s="1"/>
  <c r="L56" i="1"/>
  <c r="H57" i="1"/>
  <c r="M57" i="1" s="1"/>
  <c r="J57" i="1"/>
  <c r="N57" i="1" s="1"/>
  <c r="L57" i="1"/>
  <c r="H58" i="1"/>
  <c r="J58" i="1"/>
  <c r="N58" i="1" s="1"/>
  <c r="L58" i="1"/>
  <c r="H59" i="1"/>
  <c r="M59" i="1" s="1"/>
  <c r="J59" i="1"/>
  <c r="N59" i="1" s="1"/>
  <c r="L59" i="1"/>
  <c r="H60" i="1"/>
  <c r="M60" i="1" s="1"/>
  <c r="J60" i="1"/>
  <c r="N60" i="1" s="1"/>
  <c r="L60" i="1"/>
  <c r="H61" i="1"/>
  <c r="J61" i="1"/>
  <c r="N61" i="1" s="1"/>
  <c r="L61" i="1"/>
  <c r="H62" i="1"/>
  <c r="J62" i="1"/>
  <c r="N62" i="1" s="1"/>
  <c r="L62" i="1"/>
  <c r="H63" i="1"/>
  <c r="M63" i="1" s="1"/>
  <c r="J63" i="1"/>
  <c r="N63" i="1" s="1"/>
  <c r="L63" i="1"/>
  <c r="H64" i="1"/>
  <c r="M64" i="1" s="1"/>
  <c r="J64" i="1"/>
  <c r="L64" i="1"/>
  <c r="H65" i="1"/>
  <c r="M65" i="1" s="1"/>
  <c r="J65" i="1"/>
  <c r="N65" i="1" s="1"/>
  <c r="L65" i="1"/>
  <c r="H66" i="1"/>
  <c r="J66" i="1"/>
  <c r="N66" i="1" s="1"/>
  <c r="L66" i="1"/>
  <c r="H67" i="1"/>
  <c r="M67" i="1" s="1"/>
  <c r="J67" i="1"/>
  <c r="N67" i="1" s="1"/>
  <c r="L67" i="1"/>
  <c r="H68" i="1"/>
  <c r="M68" i="1" s="1"/>
  <c r="J68" i="1"/>
  <c r="N68" i="1" s="1"/>
  <c r="L68" i="1"/>
  <c r="H69" i="1"/>
  <c r="M69" i="1" s="1"/>
  <c r="J69" i="1"/>
  <c r="N69" i="1" s="1"/>
  <c r="L69" i="1"/>
  <c r="H70" i="1"/>
  <c r="M70" i="1" s="1"/>
  <c r="J70" i="1"/>
  <c r="N70" i="1" s="1"/>
  <c r="L70" i="1"/>
  <c r="H71" i="1"/>
  <c r="M71" i="1" s="1"/>
  <c r="J71" i="1"/>
  <c r="N71" i="1" s="1"/>
  <c r="L71" i="1"/>
  <c r="H72" i="1"/>
  <c r="M72" i="1" s="1"/>
  <c r="J72" i="1"/>
  <c r="N72" i="1" s="1"/>
  <c r="L72" i="1"/>
  <c r="H73" i="1"/>
  <c r="J73" i="1"/>
  <c r="N73" i="1" s="1"/>
  <c r="L73" i="1"/>
  <c r="H74" i="1"/>
  <c r="J74" i="1"/>
  <c r="N74" i="1" s="1"/>
  <c r="L74" i="1"/>
  <c r="H75" i="1"/>
  <c r="M75" i="1" s="1"/>
  <c r="J75" i="1"/>
  <c r="N75" i="1" s="1"/>
  <c r="L75" i="1"/>
  <c r="H76" i="1"/>
  <c r="M76" i="1" s="1"/>
  <c r="J76" i="1"/>
  <c r="L76" i="1"/>
  <c r="H77" i="1"/>
  <c r="M77" i="1" s="1"/>
  <c r="J77" i="1"/>
  <c r="N77" i="1" s="1"/>
  <c r="L77" i="1"/>
  <c r="H78" i="1"/>
  <c r="J78" i="1"/>
  <c r="N78" i="1" s="1"/>
  <c r="L78" i="1"/>
  <c r="H79" i="1"/>
  <c r="M79" i="1" s="1"/>
  <c r="J79" i="1"/>
  <c r="N79" i="1" s="1"/>
  <c r="L79" i="1"/>
  <c r="H80" i="1"/>
  <c r="M80" i="1" s="1"/>
  <c r="J80" i="1"/>
  <c r="L80" i="1"/>
  <c r="H81" i="1"/>
  <c r="J81" i="1"/>
  <c r="N81" i="1" s="1"/>
  <c r="L81" i="1"/>
  <c r="H82" i="1"/>
  <c r="M82" i="1" s="1"/>
  <c r="J82" i="1"/>
  <c r="N82" i="1" s="1"/>
  <c r="L82" i="1"/>
  <c r="H83" i="1"/>
  <c r="M83" i="1" s="1"/>
  <c r="J83" i="1"/>
  <c r="N83" i="1" s="1"/>
  <c r="L83" i="1"/>
  <c r="H84" i="1"/>
  <c r="M84" i="1" s="1"/>
  <c r="J84" i="1"/>
  <c r="N84" i="1" s="1"/>
  <c r="L84" i="1"/>
  <c r="H85" i="1"/>
  <c r="J85" i="1"/>
  <c r="N85" i="1" s="1"/>
  <c r="L85" i="1"/>
  <c r="H86" i="1"/>
  <c r="J86" i="1"/>
  <c r="N86" i="1" s="1"/>
  <c r="L86" i="1"/>
  <c r="H87" i="1"/>
  <c r="M87" i="1" s="1"/>
  <c r="J87" i="1"/>
  <c r="L87" i="1"/>
  <c r="H88" i="1"/>
  <c r="M88" i="1" s="1"/>
  <c r="J88" i="1"/>
  <c r="L88" i="1"/>
  <c r="H20" i="1"/>
  <c r="J20" i="1"/>
  <c r="N20" i="1" s="1"/>
  <c r="L20" i="1"/>
  <c r="H21" i="1"/>
  <c r="M21" i="1" s="1"/>
  <c r="J21" i="1"/>
  <c r="N21" i="1" s="1"/>
  <c r="L21" i="1"/>
  <c r="H22" i="1"/>
  <c r="J22" i="1"/>
  <c r="N22" i="1" s="1"/>
  <c r="L22" i="1"/>
  <c r="H23" i="1"/>
  <c r="J23" i="1"/>
  <c r="N23" i="1" s="1"/>
  <c r="L23" i="1"/>
  <c r="H24" i="1"/>
  <c r="M24" i="1" s="1"/>
  <c r="J24" i="1"/>
  <c r="N24" i="1" s="1"/>
  <c r="L24" i="1"/>
  <c r="H25" i="1"/>
  <c r="M25" i="1" s="1"/>
  <c r="J25" i="1"/>
  <c r="N25" i="1" s="1"/>
  <c r="L25" i="1"/>
  <c r="H26" i="1"/>
  <c r="M26" i="1" s="1"/>
  <c r="J26" i="1"/>
  <c r="L26" i="1"/>
  <c r="H27" i="1"/>
  <c r="J27" i="1"/>
  <c r="N27" i="1" s="1"/>
  <c r="L27" i="1"/>
  <c r="H28" i="1"/>
  <c r="M28" i="1" s="1"/>
  <c r="J28" i="1"/>
  <c r="N28" i="1" s="1"/>
  <c r="L28" i="1"/>
  <c r="H29" i="1"/>
  <c r="M29" i="1" s="1"/>
  <c r="J29" i="1"/>
  <c r="N29" i="1" s="1"/>
  <c r="L29" i="1"/>
  <c r="H30" i="1"/>
  <c r="J30" i="1"/>
  <c r="N30" i="1" s="1"/>
  <c r="L30" i="1"/>
  <c r="H31" i="1"/>
  <c r="J31" i="1"/>
  <c r="N31" i="1" s="1"/>
  <c r="L31" i="1"/>
  <c r="H32" i="1"/>
  <c r="M32" i="1" s="1"/>
  <c r="J32" i="1"/>
  <c r="N32" i="1" s="1"/>
  <c r="L32" i="1"/>
  <c r="H33" i="1"/>
  <c r="M33" i="1" s="1"/>
  <c r="J33" i="1"/>
  <c r="L33" i="1"/>
  <c r="H34" i="1"/>
  <c r="M34" i="1" s="1"/>
  <c r="J34" i="1"/>
  <c r="N34" i="1" s="1"/>
  <c r="L34" i="1"/>
  <c r="H35" i="1"/>
  <c r="J35" i="1"/>
  <c r="N35" i="1" s="1"/>
  <c r="L35" i="1"/>
  <c r="H36" i="1"/>
  <c r="J36" i="1"/>
  <c r="N36" i="1" s="1"/>
  <c r="L36" i="1"/>
  <c r="H37" i="1"/>
  <c r="M37" i="1" s="1"/>
  <c r="J37" i="1"/>
  <c r="N37" i="1" s="1"/>
  <c r="L37" i="1"/>
  <c r="H38" i="1"/>
  <c r="J38" i="1"/>
  <c r="N38" i="1" s="1"/>
  <c r="L38" i="1"/>
  <c r="H39" i="1"/>
  <c r="M39" i="1" s="1"/>
  <c r="J39" i="1"/>
  <c r="N39" i="1" s="1"/>
  <c r="L39" i="1"/>
  <c r="H40" i="1"/>
  <c r="M40" i="1" s="1"/>
  <c r="J40" i="1"/>
  <c r="N40" i="1" s="1"/>
  <c r="L40" i="1"/>
  <c r="H41" i="1"/>
  <c r="J41" i="1"/>
  <c r="N41" i="1" s="1"/>
  <c r="L41" i="1"/>
  <c r="H42" i="1"/>
  <c r="M42" i="1" s="1"/>
  <c r="J42" i="1"/>
  <c r="L42" i="1"/>
  <c r="H43" i="1"/>
  <c r="M43" i="1" s="1"/>
  <c r="J43" i="1"/>
  <c r="N43" i="1" s="1"/>
  <c r="L43" i="1"/>
  <c r="H44" i="1"/>
  <c r="M44" i="1" s="1"/>
  <c r="J44" i="1"/>
  <c r="N44" i="1" s="1"/>
  <c r="L44" i="1"/>
  <c r="H45" i="1"/>
  <c r="M45" i="1" s="1"/>
  <c r="J45" i="1"/>
  <c r="N45" i="1" s="1"/>
  <c r="L45" i="1"/>
  <c r="H46" i="1"/>
  <c r="M46" i="1" s="1"/>
  <c r="J46" i="1"/>
  <c r="N46" i="1" s="1"/>
  <c r="L46" i="1"/>
  <c r="H47" i="1"/>
  <c r="M47" i="1" s="1"/>
  <c r="J47" i="1"/>
  <c r="N47" i="1" s="1"/>
  <c r="L47" i="1"/>
  <c r="H48" i="1"/>
  <c r="M48" i="1" s="1"/>
  <c r="J48" i="1"/>
  <c r="N48" i="1" s="1"/>
  <c r="L48" i="1"/>
  <c r="H49" i="1"/>
  <c r="M49" i="1" s="1"/>
  <c r="J49" i="1"/>
  <c r="N49" i="1" s="1"/>
  <c r="L49" i="1"/>
  <c r="H50" i="1"/>
  <c r="J50" i="1"/>
  <c r="N50" i="1" s="1"/>
  <c r="L50" i="1"/>
  <c r="H51" i="1"/>
  <c r="M51" i="1" s="1"/>
  <c r="J51" i="1"/>
  <c r="N51" i="1" s="1"/>
  <c r="L51" i="1"/>
  <c r="O90" i="1"/>
  <c r="O93" i="1" s="1"/>
  <c r="L19" i="1"/>
  <c r="K80" i="1" l="1"/>
  <c r="K76" i="1"/>
  <c r="K69" i="1"/>
  <c r="K52" i="1"/>
  <c r="K81" i="1"/>
  <c r="K87" i="1"/>
  <c r="K68" i="1"/>
  <c r="K71" i="1"/>
  <c r="K88" i="1"/>
  <c r="K62" i="1"/>
  <c r="K82" i="1"/>
  <c r="M81" i="1"/>
  <c r="K64" i="1"/>
  <c r="O84" i="1"/>
  <c r="K78" i="1"/>
  <c r="N80" i="1"/>
  <c r="O80" i="1" s="1"/>
  <c r="K59" i="1"/>
  <c r="K55" i="1"/>
  <c r="O68" i="1"/>
  <c r="K58" i="1"/>
  <c r="K74" i="1"/>
  <c r="K61" i="1"/>
  <c r="K86" i="1"/>
  <c r="K54" i="1"/>
  <c r="K73" i="1"/>
  <c r="K70" i="1"/>
  <c r="O53" i="1"/>
  <c r="N87" i="1"/>
  <c r="O87" i="1" s="1"/>
  <c r="K85" i="1"/>
  <c r="K66" i="1"/>
  <c r="K65" i="1"/>
  <c r="K63" i="1"/>
  <c r="O60" i="1"/>
  <c r="O57" i="1"/>
  <c r="K57" i="1"/>
  <c r="K84" i="1"/>
  <c r="O83" i="1"/>
  <c r="M78" i="1"/>
  <c r="O78" i="1" s="1"/>
  <c r="M56" i="1"/>
  <c r="O56" i="1" s="1"/>
  <c r="K83" i="1"/>
  <c r="O75" i="1"/>
  <c r="K72" i="1"/>
  <c r="M58" i="1"/>
  <c r="O58" i="1" s="1"/>
  <c r="K75" i="1"/>
  <c r="O72" i="1"/>
  <c r="O69" i="1"/>
  <c r="O67" i="1"/>
  <c r="M66" i="1"/>
  <c r="O66" i="1" s="1"/>
  <c r="O82" i="1"/>
  <c r="K77" i="1"/>
  <c r="O63" i="1"/>
  <c r="K60" i="1"/>
  <c r="O55" i="1"/>
  <c r="M54" i="1"/>
  <c r="O54" i="1" s="1"/>
  <c r="K53" i="1"/>
  <c r="O65" i="1"/>
  <c r="O59" i="1"/>
  <c r="O81" i="1"/>
  <c r="O79" i="1"/>
  <c r="O70" i="1"/>
  <c r="O77" i="1"/>
  <c r="O71" i="1"/>
  <c r="K79" i="1"/>
  <c r="K67" i="1"/>
  <c r="M85" i="1"/>
  <c r="O85" i="1" s="1"/>
  <c r="M73" i="1"/>
  <c r="O73" i="1" s="1"/>
  <c r="M61" i="1"/>
  <c r="O61" i="1" s="1"/>
  <c r="N88" i="1"/>
  <c r="O88" i="1" s="1"/>
  <c r="N76" i="1"/>
  <c r="O76" i="1" s="1"/>
  <c r="N64" i="1"/>
  <c r="O64" i="1" s="1"/>
  <c r="N52" i="1"/>
  <c r="O52" i="1" s="1"/>
  <c r="M86" i="1"/>
  <c r="O86" i="1" s="1"/>
  <c r="M74" i="1"/>
  <c r="O74" i="1" s="1"/>
  <c r="M62" i="1"/>
  <c r="O62" i="1" s="1"/>
  <c r="O89" i="1"/>
  <c r="K26" i="1"/>
  <c r="K23" i="1"/>
  <c r="K30" i="1"/>
  <c r="K42" i="1"/>
  <c r="K34" i="1"/>
  <c r="K31" i="1"/>
  <c r="K33" i="1"/>
  <c r="K50" i="1"/>
  <c r="K38" i="1"/>
  <c r="N26" i="1"/>
  <c r="O26" i="1" s="1"/>
  <c r="K22" i="1"/>
  <c r="K41" i="1"/>
  <c r="N42" i="1"/>
  <c r="O42" i="1" s="1"/>
  <c r="K35" i="1"/>
  <c r="K27" i="1"/>
  <c r="K20" i="1"/>
  <c r="M50" i="1"/>
  <c r="O50" i="1" s="1"/>
  <c r="O34" i="1"/>
  <c r="M30" i="1"/>
  <c r="O30" i="1" s="1"/>
  <c r="O46" i="1"/>
  <c r="K46" i="1"/>
  <c r="M38" i="1"/>
  <c r="O38" i="1" s="1"/>
  <c r="M22" i="1"/>
  <c r="O22" i="1" s="1"/>
  <c r="O39" i="1"/>
  <c r="O29" i="1"/>
  <c r="O28" i="1"/>
  <c r="M20" i="1"/>
  <c r="O20" i="1" s="1"/>
  <c r="M41" i="1"/>
  <c r="O41" i="1" s="1"/>
  <c r="K40" i="1"/>
  <c r="K39" i="1"/>
  <c r="K36" i="1"/>
  <c r="O32" i="1"/>
  <c r="K29" i="1"/>
  <c r="M27" i="1"/>
  <c r="O27" i="1" s="1"/>
  <c r="K24" i="1"/>
  <c r="K21" i="1"/>
  <c r="O51" i="1"/>
  <c r="O47" i="1"/>
  <c r="O43" i="1"/>
  <c r="O40" i="1"/>
  <c r="O25" i="1"/>
  <c r="O24" i="1"/>
  <c r="K51" i="1"/>
  <c r="K49" i="1"/>
  <c r="O48" i="1"/>
  <c r="K47" i="1"/>
  <c r="K45" i="1"/>
  <c r="O44" i="1"/>
  <c r="K43" i="1"/>
  <c r="O37" i="1"/>
  <c r="M35" i="1"/>
  <c r="O35" i="1" s="1"/>
  <c r="M31" i="1"/>
  <c r="O31" i="1" s="1"/>
  <c r="K28" i="1"/>
  <c r="K25" i="1"/>
  <c r="M23" i="1"/>
  <c r="O23" i="1" s="1"/>
  <c r="O21" i="1"/>
  <c r="O49" i="1"/>
  <c r="O45" i="1"/>
  <c r="M36" i="1"/>
  <c r="O36" i="1" s="1"/>
  <c r="N33" i="1"/>
  <c r="O33" i="1" s="1"/>
  <c r="K48" i="1"/>
  <c r="K44" i="1"/>
  <c r="K32" i="1"/>
  <c r="K37" i="1"/>
  <c r="J19" i="1"/>
  <c r="N19" i="1" l="1"/>
  <c r="O96" i="1" l="1"/>
  <c r="O97" i="1" s="1"/>
  <c r="H19" i="1"/>
  <c r="K19" i="1" s="1"/>
  <c r="M19" i="1" l="1"/>
  <c r="O19" i="1" s="1"/>
  <c r="O91" i="1"/>
  <c r="O94" i="1" l="1"/>
  <c r="O95" i="1" s="1"/>
  <c r="O92" i="1"/>
  <c r="O98"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<sst xmlns="http://schemas.openxmlformats.org/spreadsheetml/2006/main" count="182" uniqueCount="113">
  <si>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</si>
  <si>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</si>
  <si>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</si>
  <si>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</si>
  <si>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</si>
  <si>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</si>
  <si>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</si>
  <si>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</si>
  <si>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</si>
  <si>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</si>
  <si>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</si>
  <si>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</si>
  <si>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</si>
  <si>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</si>
  <si>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</si>
  <si>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</si>
  <si>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</si>
  <si>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</si>
  <si>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</si>
  <si>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</si>
  <si>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</si>
  <si>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</si>
  <si>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</si>
  <si>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</si>
  <si>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</si>
  <si>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</si>
  <si>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</si>
  <si>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</si>
  <si>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</si>
  <si>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</si>
  <si>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</si>
  <si>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</si>
  <si>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32.1-18</t>
  </si>
  <si>
    <t>OFERTA ECONÓMICA CUANTÍA INFERIOR A 100 S.M.M.L.V</t>
  </si>
  <si>
    <t>IMPUESTO NACIONAL AL CONSUMO –INC</t>
  </si>
  <si>
    <t>PORCENTAJE DE IMPUESTO NACIONAL AL CONSUMO –INC</t>
  </si>
  <si>
    <t>TOTAL IMPUESTO NACIONAL AL CONSUMO –INC</t>
  </si>
  <si>
    <t>IMPUESTO NACIONAL AL CONSUMO –INC  8%</t>
  </si>
  <si>
    <t>VALOR IMPUESTO NACIONAL AL CONSUMO –INC</t>
  </si>
  <si>
    <t>VALOR NO GRAVADO IVA 
(TARIFA 0%)</t>
  </si>
  <si>
    <r>
      <rPr>
        <b/>
        <sz val="10"/>
        <color theme="1"/>
        <rFont val="Arial"/>
        <family val="2"/>
      </rPr>
      <t>NOTA 1:</t>
    </r>
    <r>
      <rPr>
        <sz val="10"/>
        <color theme="1"/>
        <rFont val="Arial"/>
        <family val="2"/>
      </rPr>
      <t xml:space="preserve"> Señor cotizante tenga en cuenta que es su obligación conocer y aplicar el tipo de tributo de acuerdo al bien y/o servicio a ofertar.
</t>
    </r>
    <r>
      <rPr>
        <b/>
        <sz val="10"/>
        <color theme="1"/>
        <rFont val="Arial"/>
        <family val="2"/>
      </rPr>
      <t>NOTA 2:</t>
    </r>
    <r>
      <rPr>
        <sz val="10"/>
        <color theme="1"/>
        <rFont val="Arial"/>
        <family val="2"/>
      </rPr>
      <t xml:space="preserve"> Señor cotizante recuerde que este formato se encuentra formulado y no admite valores con decimales en los precios unitarios.
</t>
    </r>
    <r>
      <rPr>
        <b/>
        <sz val="10"/>
        <color theme="1"/>
        <rFont val="Arial"/>
        <family val="2"/>
      </rPr>
      <t>NOTA 3:</t>
    </r>
    <r>
      <rPr>
        <sz val="10"/>
        <color theme="1"/>
        <rFont val="Arial"/>
        <family val="2"/>
      </rPr>
      <t xml:space="preserve"> Tenga en cuenta el “Art. 477” del estatuto tributario, donde se presenta la aclaración de bienes exentos. 
</t>
    </r>
    <r>
      <rPr>
        <b/>
        <sz val="10"/>
        <color theme="1"/>
        <rFont val="Arial"/>
        <family val="2"/>
      </rPr>
      <t>NOTA 4:</t>
    </r>
    <r>
      <rPr>
        <sz val="10"/>
        <color theme="1"/>
        <rFont val="Arial"/>
        <family val="2"/>
      </rPr>
      <t xml:space="preserve"> Tenga en cuenta el “Art. 476” del estatuto tributario,  donde se presenta la aclaración de servicios excluidos.                                                                  
</t>
    </r>
    <r>
      <rPr>
        <b/>
        <sz val="10"/>
        <color theme="1"/>
        <rFont val="Arial"/>
        <family val="2"/>
      </rPr>
      <t>NOTA 5</t>
    </r>
    <r>
      <rPr>
        <sz val="10"/>
        <color theme="1"/>
        <rFont val="Arial"/>
        <family val="2"/>
      </rPr>
      <t>: Tenga en cuenta  que lo dispuesto en los artículos 426, 512-1,</t>
    </r>
    <r>
      <rPr>
        <b/>
        <sz val="10"/>
        <color theme="1"/>
        <rFont val="Arial"/>
        <family val="2"/>
      </rPr>
      <t xml:space="preserve"> HASTA</t>
    </r>
    <r>
      <rPr>
        <sz val="10"/>
        <color theme="1"/>
        <rFont val="Arial"/>
        <family val="2"/>
      </rPr>
      <t xml:space="preserve"> 512-13 del Estatuto tributario y normas concordantes. los cuales hacen referencia</t>
    </r>
    <r>
      <rPr>
        <b/>
        <sz val="10"/>
        <color theme="1"/>
        <rFont val="Arial"/>
        <family val="2"/>
      </rPr>
      <t xml:space="preserve"> IMPUESTO NACIONAL AL CONSUMO</t>
    </r>
    <r>
      <rPr>
        <sz val="10"/>
        <color theme="1"/>
        <rFont val="Arial"/>
        <family val="2"/>
      </rPr>
      <t xml:space="preserve"> para Personas Naturales y Persona Juridicas.                                                                                                                                                                                                                                                                                                                                                                                                                                                                                  
</t>
    </r>
    <r>
      <rPr>
        <b/>
        <sz val="10"/>
        <color theme="1"/>
        <rFont val="Arial"/>
        <family val="2"/>
      </rPr>
      <t>NOTA 7:</t>
    </r>
    <r>
      <rPr>
        <sz val="10"/>
        <color theme="1"/>
        <rFont val="Arial"/>
        <family val="2"/>
      </rPr>
      <t xml:space="preserve"> Los bienes y/o servicios que se encuentren ofertados con tarifa diferencial en </t>
    </r>
    <r>
      <rPr>
        <b/>
        <sz val="10"/>
        <color theme="1"/>
        <rFont val="Arial"/>
        <family val="2"/>
      </rPr>
      <t xml:space="preserve">(IVA) </t>
    </r>
    <r>
      <rPr>
        <sz val="10"/>
        <color theme="1"/>
        <rFont val="Arial"/>
        <family val="2"/>
      </rPr>
      <t>o lo no responsables del</t>
    </r>
    <r>
      <rPr>
        <b/>
        <sz val="10"/>
        <color theme="1"/>
        <rFont val="Arial"/>
        <family val="2"/>
      </rPr>
      <t xml:space="preserve">  IMPUESTO NACIONAL AL CONSUMO </t>
    </r>
    <r>
      <rPr>
        <sz val="10"/>
        <color theme="1"/>
        <rFont val="Arial"/>
        <family val="2"/>
      </rPr>
      <t xml:space="preserve">a lo contemplado en estatuto Tributario y normas concordantes, deberán  allegar   justificación emitida por un Contador Público en los términos  Tributarios  que lo sustente. En caso de </t>
    </r>
    <r>
      <rPr>
        <b/>
        <sz val="10"/>
        <color theme="1"/>
        <rFont val="Arial"/>
        <family val="2"/>
      </rPr>
      <t>NO APORTAR</t>
    </r>
    <r>
      <rPr>
        <sz val="10"/>
        <color theme="1"/>
        <rFont val="Arial"/>
        <family val="2"/>
      </rPr>
      <t xml:space="preserve"> dicha información se establece como causal de </t>
    </r>
    <r>
      <rPr>
        <b/>
        <sz val="10"/>
        <color theme="1"/>
        <rFont val="Arial"/>
        <family val="2"/>
      </rPr>
      <t>RECHAZO</t>
    </r>
    <r>
      <rPr>
        <sz val="10"/>
        <color theme="1"/>
        <rFont val="Arial"/>
        <family val="2"/>
      </rPr>
      <t xml:space="preserve"> de la COTIZACIÓN o PROPUESTA.  
</t>
    </r>
    <r>
      <rPr>
        <b/>
        <sz val="10"/>
        <color theme="1"/>
        <rFont val="Arial"/>
        <family val="2"/>
      </rPr>
      <t>NOTA 8:</t>
    </r>
    <r>
      <rPr>
        <sz val="10"/>
        <color theme="1"/>
        <rFont val="Arial"/>
        <family val="2"/>
      </rPr>
      <t xml:space="preserve"> La validez de la cotización no podrá ser Inferior 30 días.
</t>
    </r>
    <r>
      <rPr>
        <b/>
        <sz val="10"/>
        <color theme="1"/>
        <rFont val="Arial"/>
        <family val="2"/>
      </rPr>
      <t>NOTA 9:</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10:</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11: </t>
    </r>
    <r>
      <rPr>
        <sz val="10"/>
        <color theme="1"/>
        <rFont val="Arial"/>
        <family val="2"/>
      </rPr>
      <t>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t>
    </r>
    <r>
      <rPr>
        <b/>
        <sz val="10"/>
        <color theme="1"/>
        <rFont val="Arial"/>
        <family val="2"/>
      </rPr>
      <t xml:space="preserve"> (ABSr132)</t>
    </r>
    <r>
      <rPr>
        <sz val="10"/>
        <color theme="1"/>
        <rFont val="Arial"/>
        <family val="2"/>
      </rPr>
      <t xml:space="preserve"> Formato publicado por la entidad, sera causal de </t>
    </r>
    <r>
      <rPr>
        <b/>
        <sz val="10"/>
        <color theme="1"/>
        <rFont val="Arial"/>
        <family val="2"/>
      </rPr>
      <t xml:space="preserve"> INCUMPLIMIENTO.</t>
    </r>
    <r>
      <rPr>
        <sz val="10"/>
        <color theme="1"/>
        <rFont val="Arial"/>
        <family val="2"/>
      </rPr>
      <t xml:space="preserve">
</t>
    </r>
    <r>
      <rPr>
        <b/>
        <sz val="10"/>
        <color theme="1"/>
        <rFont val="Arial"/>
        <family val="2"/>
      </rPr>
      <t>NOTA 12</t>
    </r>
    <r>
      <rPr>
        <sz val="10"/>
        <color theme="1"/>
        <rFont val="Arial"/>
        <family val="2"/>
      </rPr>
      <t xml:space="preserve">:Si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13: </t>
    </r>
    <r>
      <rPr>
        <sz val="10"/>
        <color theme="1"/>
        <rFont val="Arial"/>
        <family val="2"/>
      </rPr>
      <t>Señor cotizante recuerde revisar los términos de la invitación cuantía inferior a 100 SMMLV en su totalidad y tener en cuenta todas las condiciones establecidas para la presentación de la oferta.</t>
    </r>
  </si>
  <si>
    <t>ACIDO ACETICO GLACIAL 99.5%.</t>
  </si>
  <si>
    <t>AMONIO Y HIERRO II SULFATO 6-HIDRATO. (OSO). (SAL DE MOHR) ACS POR 500 GRAMOS </t>
  </si>
  <si>
    <t>SOLUCION TAMPON PH 10 AZUL CERTIFICADO</t>
  </si>
  <si>
    <t>POTASIO NITRATO PURO ACS</t>
  </si>
  <si>
    <t>ACIDO SULFURICO 96 % ACS 'SNE'</t>
  </si>
  <si>
    <t>POTASIO DICROMATO 99.9% POR 500 GRAMOS </t>
  </si>
  <si>
    <t>SODIO SULFATO ANHIDRO . ACS</t>
  </si>
  <si>
    <t>BARIO CLORURO 2-HIDRATO ACS POR 500 GRAMOS </t>
  </si>
  <si>
    <t>POTASIO BIFTALATO (FTALATO ACIDO) (HIDROGENOFTALATO) POR 500 GRAMOS </t>
  </si>
  <si>
    <t>PLATA SULFATO 99,5% POR 100 GRAMOS </t>
  </si>
  <si>
    <t>POTASIO CLORURO. ACS</t>
  </si>
  <si>
    <t>SOLUCION TAMPON PH 7 AMARILLO CERTIFICADO</t>
  </si>
  <si>
    <t>SOLUCION TAMPON PH 4 ROJO CERTIFICADO</t>
  </si>
  <si>
    <t>MAGNESIO CLORURO HEXAHIDRTADO POR 500 GRAMOS </t>
  </si>
  <si>
    <t>SODIO PIROFOSFATO 10 HIDRATO</t>
  </si>
  <si>
    <t>CALCON (C.I.15705) INDICADOR PARA VALORACION DE METALES POR 50 GRAMOS </t>
  </si>
  <si>
    <t>FENANTROLINA MONOHIDRATO ACS (1,10- FENANTROLINA) POR 25 GRAMOS </t>
  </si>
  <si>
    <t>SODIO ACETATO ANHIDRO . ACS POR 500 GRAMOS </t>
  </si>
  <si>
    <t>ALUMINIO Y POTASIO SULFATO 12-HIDRATO.</t>
  </si>
  <si>
    <t>GLICERINA 99%</t>
  </si>
  <si>
    <t>ALCOHOL ETILICO ABSOLUTO 99.5 % ACS POR 5 LITROS </t>
  </si>
  <si>
    <t>HIERRO II SULFATO HEPTAHIDRATO (7-HIDRATO (OSO )/ACS POR 500 GRAMOS </t>
  </si>
  <si>
    <t>MERCURIO II SULFATO ANHIDRO (ICO) POR 250 GRAMOS </t>
  </si>
  <si>
    <t>ACIDO CLORHIDRICO 36.5-38%. 'SNE'</t>
  </si>
  <si>
    <t>AMONIACO 30 % 'SNE'</t>
  </si>
  <si>
    <t>ALCOHOL ISOPROPILICO (2- PROPANOL) 99.5%</t>
  </si>
  <si>
    <t>FENOLFTALEINA ACS POR 500 GRAMOS </t>
  </si>
  <si>
    <t>SODIO CLORURO. ACS</t>
  </si>
  <si>
    <t>SODIO HIDROXIDO EN LENTEJAS ACS</t>
  </si>
  <si>
    <t>HIDROGENO PEROXIDO 30%. (AGUA OXIGENADA) ACS</t>
  </si>
  <si>
    <t>PLATA NITRATO ACS POR 50 GRAMOS </t>
  </si>
  <si>
    <t>POTASIO CROMATO P.A. POR 500 GRAMOS </t>
  </si>
  <si>
    <t>HIDRACINA SULFATO. ACS. POR 500 GRAMOS </t>
  </si>
  <si>
    <t>HEXAMETILENO TETRAMINA (HEXAMINA) (METENAMINA). ACS POR 500 GRAMOS</t>
  </si>
  <si>
    <t>ACIDO NITRICO 65% ACS</t>
  </si>
  <si>
    <t>NEGRO DE ERIOCROMO T. ACS POR 25 GRAMOS </t>
  </si>
  <si>
    <t>TRIETANOLAMINA</t>
  </si>
  <si>
    <t>ACIDO ETILEN DIAMINO TETRACETICO DISODICO DIHIDRATO (EDTA DISODICO) ACS</t>
  </si>
  <si>
    <t>AMONIO CLORURO ACS POR 500 GRAMOS </t>
  </si>
  <si>
    <t>ROJO DE METILO ACS. POR 100 GRAMOS </t>
  </si>
  <si>
    <t>CALCIO CARBONATO POR 500 GRAMOS </t>
  </si>
  <si>
    <t>MAGNESIO OXIDO. POR 500 GRAMOS </t>
  </si>
  <si>
    <t>HIDROXILAMONIO CLORHIDRATO (HIDROXILAMINA). POR 250 GRAMOS </t>
  </si>
  <si>
    <t>POTASIO PERMANGANATO ACS 'SNE' POR 500 GRAMOS </t>
  </si>
  <si>
    <t>ETER DI-ISOPROPILICO</t>
  </si>
  <si>
    <t>AMONIO MOLIBDATO (HEPTAMOLIBDATO) ACS POR 250 GRAMOS </t>
  </si>
  <si>
    <t>ESTAÑO (II) CLORURO 2-HIDRATO POR 250 GRAMOS </t>
  </si>
  <si>
    <t>POTASIO FOSFATO MONOB. ANHID. (PRIM, DIHIDROGENOFOSFATO) KH2PO4 ACS</t>
  </si>
  <si>
    <t>MAGNESIO SULFATO HEPTAHIDRATO POR 500 GRAMOS </t>
  </si>
  <si>
    <t>ALMIDON SOLUBLE SOLUCION (1%)</t>
  </si>
  <si>
    <t>SODIO TIOSULFATO 5-HIDRATO ACS</t>
  </si>
  <si>
    <t>POTASIO YODATO ACS POR 500 GRAMOS </t>
  </si>
  <si>
    <t>SODIO CARBONATO ANHIDRO</t>
  </si>
  <si>
    <t>SODIO SULFURO X-HIDRATO POR 500 GRAMOS </t>
  </si>
  <si>
    <t>FENOL POR 250 GRAMOS </t>
  </si>
  <si>
    <t>POTASIO BROMATO ACS POR 500 GRAMOS </t>
  </si>
  <si>
    <t>POTASIO BROMURO POR 500 GRAMOS </t>
  </si>
  <si>
    <t>COBRE II SULFATO 5-HIDRATO ACS POR 500 GRAMOS </t>
  </si>
  <si>
    <t>AMINOANTIPIRINA (4- AMINOANTIPIRINA) (4-AMINOFENAZONA) POR 100 GRAMOS </t>
  </si>
  <si>
    <t>POTASIO FERRICIANURO (HEXACIANOFERRATO III).. POR 250 GRAMOS </t>
  </si>
  <si>
    <t>CLOROFORMO 99%</t>
  </si>
  <si>
    <t>ALMIDON SOLUBLE P.A. POR 500 GRAMOS </t>
  </si>
  <si>
    <t>POTASIO BIYODATO (HIDROGENO BIYODATO) KH(IO3)2 por 100 gramos </t>
  </si>
  <si>
    <t>SODIO SULFATO ANHIDRO</t>
  </si>
  <si>
    <t>Brilliant Green bile broth 2% por 500 gramos </t>
  </si>
  <si>
    <t>AGAR COLIFORMES (CHROMOCULT) POR 500 GRAMOS </t>
  </si>
  <si>
    <t>AGAR TRIPTICASA DE SOYA (TSA) POR 500 GRAMOS </t>
  </si>
  <si>
    <t>N- HEXANO 'SNE' POR 5 LITROS </t>
  </si>
  <si>
    <t>ACETONA 99.5% 'SNE '. POR 5 LITROS </t>
  </si>
  <si>
    <t>LITROS</t>
  </si>
  <si>
    <t>UNIDAD</t>
  </si>
  <si>
    <t>KILOGRAMO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</si>
</sst>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rgb="FF4B514E"/>
      </bottom>
      <diagonal/>
    </border>
    <border>
      <left style="medium">
        <color indexed="64"/>
      </left>
      <right style="medium">
        <color indexed="64"/>
      </right>
      <top style="thin">
        <color rgb="FF4B514E"/>
      </top>
      <bottom style="thin">
        <color rgb="FF4B514E"/>
      </bottom>
      <diagonal/>
    </border>
    <border>
      <left style="medium">
        <color indexed="64"/>
      </left>
      <right style="medium">
        <color indexed="64"/>
      </right>
      <top style="thin">
        <color rgb="FF4B514E"/>
      </top>
      <bottom style="medium">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9" applyNumberFormat="0" applyFill="0" applyAlignment="0" applyProtection="0"/>
    <xf numFmtId="0" fontId="15" fillId="0" borderId="20" applyNumberFormat="0" applyFill="0" applyAlignment="0" applyProtection="0"/>
    <xf numFmtId="0" fontId="16" fillId="0" borderId="21"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2" applyNumberFormat="0" applyAlignment="0" applyProtection="0"/>
    <xf numFmtId="0" fontId="21" fillId="8" borderId="23" applyNumberFormat="0" applyAlignment="0" applyProtection="0"/>
    <xf numFmtId="0" fontId="22" fillId="8" borderId="22" applyNumberFormat="0" applyAlignment="0" applyProtection="0"/>
    <xf numFmtId="0" fontId="23" fillId="0" borderId="24" applyNumberFormat="0" applyFill="0" applyAlignment="0" applyProtection="0"/>
    <xf numFmtId="0" fontId="24" fillId="9" borderId="25" applyNumberFormat="0" applyAlignment="0" applyProtection="0"/>
    <xf numFmtId="0" fontId="25" fillId="0" borderId="0" applyNumberFormat="0" applyFill="0" applyBorder="0" applyAlignment="0" applyProtection="0"/>
    <xf numFmtId="0" fontId="5" fillId="10" borderId="26" applyNumberFormat="0" applyFont="0" applyAlignment="0" applyProtection="0"/>
    <xf numFmtId="0" fontId="26" fillId="0" borderId="0" applyNumberFormat="0" applyFill="0" applyBorder="0" applyAlignment="0" applyProtection="0"/>
    <xf numFmtId="0" fontId="27" fillId="0" borderId="27"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91">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locked="0"/>
    </xf>
    <xf numFmtId="0" fontId="3" fillId="0" borderId="2" xfId="0" applyFont="1" applyFill="1" applyBorder="1" applyAlignment="1" applyProtection="1">
      <alignment horizontal="left" vertical="center" wrapText="1"/>
      <protection locked="0"/>
    </xf>
    <xf numFmtId="43" fontId="12" fillId="0" borderId="1" xfId="3" applyFont="1" applyFill="1" applyBorder="1" applyAlignment="1" applyProtection="1">
      <alignment horizontal="center" vertical="center"/>
      <protection locked="0"/>
    </xf>
    <xf numFmtId="9" fontId="3" fillId="0" borderId="1" xfId="1" applyFont="1" applyFill="1" applyBorder="1" applyAlignment="1" applyProtection="1">
      <alignment horizontal="center" vertical="center"/>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2" xfId="0" applyFont="1" applyFill="1" applyBorder="1" applyAlignment="1" applyProtection="1">
      <alignment horizontal="center" vertical="center"/>
      <protection hidden="1"/>
    </xf>
    <xf numFmtId="0" fontId="3" fillId="0" borderId="0" xfId="0" applyFont="1" applyAlignment="1" applyProtection="1">
      <alignment vertical="center"/>
      <protection hidden="1"/>
    </xf>
    <xf numFmtId="9" fontId="0" fillId="0" borderId="0" xfId="0" applyNumberFormat="1"/>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11" xfId="0" applyFont="1" applyBorder="1" applyAlignment="1" applyProtection="1">
      <alignment horizontal="center" vertical="center" wrapText="1"/>
      <protection hidden="1"/>
    </xf>
    <xf numFmtId="0" fontId="4" fillId="0" borderId="12" xfId="0" applyFont="1" applyBorder="1" applyAlignment="1" applyProtection="1">
      <alignment horizontal="center" vertical="center" wrapText="1"/>
      <protection hidden="1"/>
    </xf>
    <xf numFmtId="0" fontId="2" fillId="0" borderId="30" xfId="0" applyFont="1" applyBorder="1" applyAlignment="1" applyProtection="1">
      <alignment vertical="top" wrapText="1"/>
      <protection hidden="1"/>
    </xf>
    <xf numFmtId="0" fontId="2" fillId="0" borderId="31" xfId="0" applyFont="1" applyBorder="1" applyAlignment="1" applyProtection="1">
      <alignment vertical="top" wrapText="1"/>
      <protection hidden="1"/>
    </xf>
    <xf numFmtId="0" fontId="2" fillId="0" borderId="32"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6" xfId="0" applyFont="1" applyFill="1" applyBorder="1" applyAlignment="1" applyProtection="1">
      <alignment horizontal="center" vertical="center" wrapText="1"/>
      <protection hidden="1"/>
    </xf>
    <xf numFmtId="0" fontId="4" fillId="2" borderId="17" xfId="0" applyFont="1" applyFill="1" applyBorder="1" applyAlignment="1" applyProtection="1">
      <alignment horizontal="center" vertical="center" wrapText="1"/>
      <protection hidden="1"/>
    </xf>
    <xf numFmtId="0" fontId="4" fillId="2" borderId="29" xfId="0" applyFont="1" applyFill="1" applyBorder="1" applyAlignment="1" applyProtection="1">
      <alignment horizontal="center" vertical="center" wrapText="1"/>
      <protection hidden="1"/>
    </xf>
    <xf numFmtId="0" fontId="4" fillId="2" borderId="9" xfId="0" applyFont="1" applyFill="1" applyBorder="1" applyAlignment="1" applyProtection="1">
      <alignment horizontal="center" vertical="center" wrapText="1"/>
      <protection hidden="1"/>
    </xf>
    <xf numFmtId="0" fontId="4" fillId="2" borderId="0" xfId="0" applyFont="1" applyFill="1" applyBorder="1" applyAlignment="1" applyProtection="1">
      <alignment horizontal="center" vertical="center" wrapText="1"/>
      <protection hidden="1"/>
    </xf>
    <xf numFmtId="0" fontId="4" fillId="2" borderId="10" xfId="0" applyFont="1" applyFill="1" applyBorder="1" applyAlignment="1" applyProtection="1">
      <alignment horizontal="center" vertical="center" wrapText="1"/>
      <protection hidden="1"/>
    </xf>
    <xf numFmtId="0" fontId="4" fillId="2" borderId="7" xfId="0" applyFont="1" applyFill="1" applyBorder="1" applyAlignment="1" applyProtection="1">
      <alignment horizontal="center" vertical="center" wrapText="1"/>
      <protection hidden="1"/>
    </xf>
    <xf numFmtId="0" fontId="4" fillId="2" borderId="14" xfId="0" applyFont="1" applyFill="1" applyBorder="1" applyAlignment="1" applyProtection="1">
      <alignment horizontal="center" vertical="center" wrapText="1"/>
      <protection hidden="1"/>
    </xf>
    <xf numFmtId="0" fontId="4" fillId="2" borderId="8" xfId="0" applyFont="1" applyFill="1" applyBorder="1" applyAlignment="1" applyProtection="1">
      <alignment horizontal="center" vertical="center" wrapText="1"/>
      <protection hidden="1"/>
    </xf>
    <xf numFmtId="0" fontId="4" fillId="2" borderId="11" xfId="0" applyFont="1" applyFill="1" applyBorder="1" applyAlignment="1" applyProtection="1">
      <alignment horizontal="center" vertical="center" wrapText="1"/>
      <protection hidden="1"/>
    </xf>
    <xf numFmtId="0" fontId="4" fillId="2" borderId="15" xfId="0" applyFont="1" applyFill="1" applyBorder="1" applyAlignment="1" applyProtection="1">
      <alignment horizontal="center" vertical="center" wrapText="1"/>
      <protection hidden="1"/>
    </xf>
    <xf numFmtId="0" fontId="4" fillId="2" borderId="12" xfId="0" applyFont="1" applyFill="1" applyBorder="1" applyAlignment="1" applyProtection="1">
      <alignment horizontal="center" vertical="center" wrapText="1"/>
      <protection hidden="1"/>
    </xf>
    <xf numFmtId="0" fontId="3" fillId="0" borderId="2" xfId="0" applyFont="1" applyBorder="1" applyAlignment="1" applyProtection="1">
      <alignment horizontal="left" vertical="center" wrapText="1"/>
      <protection hidden="1"/>
    </xf>
    <xf numFmtId="0" fontId="3" fillId="0" borderId="28"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1" fillId="2" borderId="0" xfId="0" applyFont="1" applyFill="1" applyBorder="1" applyAlignment="1" applyProtection="1">
      <alignment horizontal="center" vertical="center" wrapText="1"/>
      <protection hidden="1"/>
    </xf>
    <xf numFmtId="0" fontId="1" fillId="0" borderId="18" xfId="0" applyFont="1" applyBorder="1" applyAlignment="1" applyProtection="1">
      <alignment wrapText="1"/>
      <protection hidden="1"/>
    </xf>
    <xf numFmtId="0" fontId="1" fillId="0" borderId="18" xfId="0" applyFont="1" applyBorder="1" applyAlignment="1" applyProtection="1">
      <alignment horizontal="center" vertical="center" wrapText="1"/>
      <protection hidden="1"/>
    </xf>
    <xf numFmtId="0" fontId="3" fillId="2" borderId="0" xfId="0" applyFont="1" applyFill="1" applyBorder="1" applyAlignment="1" applyProtection="1">
      <alignment horizontal="center" vertical="center"/>
      <protection locked="0"/>
    </xf>
    <xf numFmtId="0" fontId="1" fillId="0" borderId="18" xfId="0" applyFont="1" applyBorder="1" applyAlignment="1" applyProtection="1">
      <alignment horizontal="center" vertical="center" wrapText="1"/>
      <protection locked="0"/>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170345</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6"/>
  <sheetViews>
    <sheetView tabSelected="1" topLeftCell="A11" zoomScale="70" zoomScaleNormal="70" zoomScaleSheetLayoutView="70" zoomScalePageLayoutView="55" workbookViewId="0">
      <selection activeCell="C19" sqref="C19"/>
    </sheetView>
  </sheetViews>
  <sheetFormatPr baseColWidth="10" defaultColWidth="11.42578125" defaultRowHeight="15" x14ac:dyDescent="0.25"/>
  <cols>
    <col min="1" max="1" width="10.7109375" style="12" customWidth="1"/>
    <col min="2" max="2" width="62.85546875" style="12" customWidth="1"/>
    <col min="3" max="3" width="13.42578125" style="12" customWidth="1"/>
    <col min="4" max="4" width="13.28515625" style="12" customWidth="1"/>
    <col min="5" max="5" width="17" style="12" customWidth="1"/>
    <col min="6" max="6" width="13.5703125" style="12" customWidth="1"/>
    <col min="7" max="7" width="12.85546875" style="12" customWidth="1"/>
    <col min="8" max="8" width="15" style="12" customWidth="1"/>
    <col min="9" max="9" width="20.28515625" style="12" customWidth="1"/>
    <col min="10" max="10" width="15" style="12" customWidth="1"/>
    <col min="11" max="11" width="17.85546875" style="14" customWidth="1"/>
    <col min="12" max="13" width="16.7109375" style="14" customWidth="1"/>
    <col min="14" max="14" width="14.7109375" style="14" customWidth="1"/>
    <col min="15" max="15" width="18.7109375" style="14" customWidth="1"/>
    <col min="16" max="16384" width="11.42578125" style="14"/>
  </cols>
  <sheetData>
    <row r="1" spans="1:15" ht="15.75" thickBot="1" x14ac:dyDescent="0.3">
      <c r="F1" s="13"/>
    </row>
    <row r="2" spans="1:15" ht="15.75" customHeight="1" thickBot="1" x14ac:dyDescent="0.3">
      <c r="A2" s="44"/>
      <c r="B2" s="56" t="s">
        <v>0</v>
      </c>
      <c r="C2" s="57"/>
      <c r="D2" s="57"/>
      <c r="E2" s="57"/>
      <c r="F2" s="57"/>
      <c r="G2" s="57"/>
      <c r="H2" s="57"/>
      <c r="I2" s="57"/>
      <c r="J2" s="57"/>
      <c r="K2" s="57"/>
      <c r="L2" s="57"/>
      <c r="M2" s="58"/>
      <c r="N2" s="38" t="s">
        <v>27</v>
      </c>
      <c r="O2" s="39"/>
    </row>
    <row r="3" spans="1:15" ht="15.75" customHeight="1" thickBot="1" x14ac:dyDescent="0.3">
      <c r="A3" s="45"/>
      <c r="B3" s="59" t="s">
        <v>1</v>
      </c>
      <c r="C3" s="60"/>
      <c r="D3" s="60"/>
      <c r="E3" s="60"/>
      <c r="F3" s="60"/>
      <c r="G3" s="60"/>
      <c r="H3" s="60"/>
      <c r="I3" s="60"/>
      <c r="J3" s="60"/>
      <c r="K3" s="60"/>
      <c r="L3" s="60"/>
      <c r="M3" s="61"/>
      <c r="N3" s="40"/>
      <c r="O3" s="41"/>
    </row>
    <row r="4" spans="1:15" ht="16.5" customHeight="1" x14ac:dyDescent="0.25">
      <c r="A4" s="45"/>
      <c r="B4" s="62" t="s">
        <v>33</v>
      </c>
      <c r="C4" s="63"/>
      <c r="D4" s="63"/>
      <c r="E4" s="63"/>
      <c r="F4" s="63"/>
      <c r="G4" s="63"/>
      <c r="H4" s="63"/>
      <c r="I4" s="63"/>
      <c r="J4" s="63"/>
      <c r="K4" s="63"/>
      <c r="L4" s="63"/>
      <c r="M4" s="64"/>
      <c r="N4" s="40"/>
      <c r="O4" s="41"/>
    </row>
    <row r="5" spans="1:15" ht="15" customHeight="1" thickBot="1" x14ac:dyDescent="0.3">
      <c r="A5" s="46"/>
      <c r="B5" s="65"/>
      <c r="C5" s="66"/>
      <c r="D5" s="66"/>
      <c r="E5" s="66"/>
      <c r="F5" s="66"/>
      <c r="G5" s="66"/>
      <c r="H5" s="66"/>
      <c r="I5" s="66"/>
      <c r="J5" s="66"/>
      <c r="K5" s="66"/>
      <c r="L5" s="66"/>
      <c r="M5" s="67"/>
      <c r="N5" s="42"/>
      <c r="O5" s="43"/>
    </row>
    <row r="7" spans="1:15" x14ac:dyDescent="0.25">
      <c r="A7" s="15" t="s">
        <v>31</v>
      </c>
    </row>
    <row r="8" spans="1:15" x14ac:dyDescent="0.25">
      <c r="A8" s="16" t="s">
        <v>30</v>
      </c>
    </row>
    <row r="9" spans="1:15" ht="25.5" customHeight="1" x14ac:dyDescent="0.25">
      <c r="A9" s="73" t="s">
        <v>29</v>
      </c>
      <c r="B9" s="73"/>
      <c r="C9" s="17"/>
      <c r="E9" s="18" t="s">
        <v>21</v>
      </c>
      <c r="F9" s="75"/>
      <c r="G9" s="76"/>
      <c r="K9" s="19" t="s">
        <v>16</v>
      </c>
      <c r="L9" s="77"/>
      <c r="M9" s="78"/>
      <c r="N9" s="79"/>
    </row>
    <row r="10" spans="1:15" ht="15.75" thickBot="1" x14ac:dyDescent="0.3">
      <c r="A10" s="17"/>
      <c r="B10" s="17"/>
      <c r="C10" s="17"/>
      <c r="E10" s="20"/>
      <c r="F10" s="20"/>
      <c r="G10" s="20"/>
      <c r="K10" s="21"/>
      <c r="L10" s="22"/>
      <c r="M10" s="22"/>
      <c r="N10" s="22"/>
    </row>
    <row r="11" spans="1:15" ht="30.75" customHeight="1" thickBot="1" x14ac:dyDescent="0.3">
      <c r="A11" s="50" t="s">
        <v>26</v>
      </c>
      <c r="B11" s="51"/>
      <c r="C11" s="23"/>
      <c r="D11" s="47" t="s">
        <v>17</v>
      </c>
      <c r="E11" s="48"/>
      <c r="F11" s="48"/>
      <c r="G11" s="49"/>
      <c r="H11" s="7"/>
      <c r="I11" s="86"/>
      <c r="J11" s="86"/>
      <c r="K11" s="21"/>
    </row>
    <row r="12" spans="1:15" ht="15.75" thickBot="1" x14ac:dyDescent="0.3">
      <c r="A12" s="52"/>
      <c r="B12" s="53"/>
      <c r="C12" s="23"/>
      <c r="D12" s="24"/>
      <c r="E12" s="20"/>
      <c r="F12" s="20"/>
      <c r="G12" s="20"/>
      <c r="K12" s="21"/>
    </row>
    <row r="13" spans="1:15" ht="30" customHeight="1" thickBot="1" x14ac:dyDescent="0.3">
      <c r="A13" s="52"/>
      <c r="B13" s="53"/>
      <c r="C13" s="89"/>
      <c r="D13" s="47" t="s">
        <v>18</v>
      </c>
      <c r="E13" s="48"/>
      <c r="F13" s="48"/>
      <c r="G13" s="49"/>
      <c r="H13" s="7"/>
      <c r="I13" s="86"/>
      <c r="J13" s="86"/>
      <c r="K13" s="21"/>
    </row>
    <row r="14" spans="1:15" ht="18.75" customHeight="1" thickBot="1" x14ac:dyDescent="0.3">
      <c r="A14" s="52"/>
      <c r="B14" s="53"/>
      <c r="C14" s="23"/>
      <c r="E14" s="20"/>
      <c r="F14" s="20"/>
      <c r="G14" s="20"/>
      <c r="K14" s="21"/>
    </row>
    <row r="15" spans="1:15" ht="24" customHeight="1" thickBot="1" x14ac:dyDescent="0.3">
      <c r="A15" s="54"/>
      <c r="B15" s="55"/>
      <c r="C15" s="23"/>
      <c r="D15" s="47" t="s">
        <v>22</v>
      </c>
      <c r="E15" s="48"/>
      <c r="F15" s="48"/>
      <c r="G15" s="49"/>
      <c r="H15" s="7"/>
      <c r="I15" s="86"/>
      <c r="J15" s="86"/>
      <c r="K15" s="21"/>
      <c r="L15" s="22"/>
      <c r="M15" s="22"/>
      <c r="N15" s="22"/>
    </row>
    <row r="16" spans="1:15" x14ac:dyDescent="0.25">
      <c r="A16" s="17"/>
      <c r="B16" s="17"/>
      <c r="C16" s="17"/>
      <c r="E16" s="20"/>
      <c r="F16" s="20"/>
      <c r="G16" s="20"/>
      <c r="K16" s="21"/>
      <c r="L16" s="22"/>
      <c r="M16" s="22"/>
      <c r="N16" s="22"/>
    </row>
    <row r="18" spans="1:15" s="28" customFormat="1" ht="111.75" customHeight="1" x14ac:dyDescent="0.25">
      <c r="A18" s="25" t="s">
        <v>28</v>
      </c>
      <c r="B18" s="25" t="s">
        <v>2</v>
      </c>
      <c r="C18" s="25" t="s">
        <v>19</v>
      </c>
      <c r="D18" s="25" t="s">
        <v>3</v>
      </c>
      <c r="E18" s="25" t="s">
        <v>23</v>
      </c>
      <c r="F18" s="26" t="s">
        <v>4</v>
      </c>
      <c r="G18" s="27" t="s">
        <v>25</v>
      </c>
      <c r="H18" s="26" t="s">
        <v>5</v>
      </c>
      <c r="I18" s="26" t="s">
        <v>35</v>
      </c>
      <c r="J18" s="26" t="s">
        <v>38</v>
      </c>
      <c r="K18" s="26" t="s">
        <v>6</v>
      </c>
      <c r="L18" s="26" t="s">
        <v>7</v>
      </c>
      <c r="M18" s="26" t="s">
        <v>8</v>
      </c>
      <c r="N18" s="26" t="s">
        <v>34</v>
      </c>
      <c r="O18" s="26" t="s">
        <v>9</v>
      </c>
    </row>
    <row r="19" spans="1:15" s="28" customFormat="1" x14ac:dyDescent="0.2">
      <c r="A19" s="29">
        <v>1</v>
      </c>
      <c r="B19" s="87" t="s">
        <v>41</v>
      </c>
      <c r="C19" s="9"/>
      <c r="D19" s="88">
        <v>2</v>
      </c>
      <c r="E19" s="88" t="s">
        <v>110</v>
      </c>
      <c r="F19" s="10"/>
      <c r="G19" s="11">
        <v>0</v>
      </c>
      <c r="H19" s="1">
        <f>+ROUND(F19*G19,0)</f>
        <v>0</v>
      </c>
      <c r="I19" s="11">
        <v>0</v>
      </c>
      <c r="J19" s="1">
        <f>ROUND(F19*I19,0)</f>
        <v>0</v>
      </c>
      <c r="K19" s="1">
        <f>ROUND(F19+H19+J19,0)</f>
        <v>0</v>
      </c>
      <c r="L19" s="1">
        <f>ROUND(F19*D19,0)</f>
        <v>0</v>
      </c>
      <c r="M19" s="1">
        <f>ROUND(D19*H19,0)</f>
        <v>0</v>
      </c>
      <c r="N19" s="1">
        <f>ROUND(J19*D19,0)</f>
        <v>0</v>
      </c>
      <c r="O19" s="2">
        <f>ROUND(L19+N19+M19,0)</f>
        <v>0</v>
      </c>
    </row>
    <row r="20" spans="1:15" s="28" customFormat="1" ht="28.5" x14ac:dyDescent="0.2">
      <c r="A20" s="29">
        <v>2</v>
      </c>
      <c r="B20" s="87" t="s">
        <v>42</v>
      </c>
      <c r="C20" s="9"/>
      <c r="D20" s="88">
        <v>1</v>
      </c>
      <c r="E20" s="88" t="s">
        <v>111</v>
      </c>
      <c r="F20" s="10"/>
      <c r="G20" s="11">
        <v>0</v>
      </c>
      <c r="H20" s="1">
        <f t="shared" ref="H20:H88" si="0">+ROUND(F20*G20,0)</f>
        <v>0</v>
      </c>
      <c r="I20" s="11">
        <v>0</v>
      </c>
      <c r="J20" s="1">
        <f t="shared" ref="J20:J88" si="1">ROUND(F20*I20,0)</f>
        <v>0</v>
      </c>
      <c r="K20" s="1">
        <f t="shared" ref="K20:K88" si="2">ROUND(F20+H20+J20,0)</f>
        <v>0</v>
      </c>
      <c r="L20" s="1">
        <f t="shared" ref="L20:L88" si="3">ROUND(F20*D20,0)</f>
        <v>0</v>
      </c>
      <c r="M20" s="1">
        <f t="shared" ref="M20:M88" si="4">ROUND(D20*H20,0)</f>
        <v>0</v>
      </c>
      <c r="N20" s="1">
        <f t="shared" ref="N20:N88" si="5">ROUND(J20*D20,0)</f>
        <v>0</v>
      </c>
      <c r="O20" s="2">
        <f t="shared" ref="O20:O88" si="6">ROUND(L20+N20+M20,0)</f>
        <v>0</v>
      </c>
    </row>
    <row r="21" spans="1:15" s="28" customFormat="1" x14ac:dyDescent="0.2">
      <c r="A21" s="29">
        <v>3</v>
      </c>
      <c r="B21" s="87" t="s">
        <v>43</v>
      </c>
      <c r="C21" s="9"/>
      <c r="D21" s="88">
        <v>2</v>
      </c>
      <c r="E21" s="88" t="s">
        <v>110</v>
      </c>
      <c r="F21" s="10"/>
      <c r="G21" s="11">
        <v>0</v>
      </c>
      <c r="H21" s="1">
        <f t="shared" si="0"/>
        <v>0</v>
      </c>
      <c r="I21" s="11">
        <v>0</v>
      </c>
      <c r="J21" s="1">
        <f t="shared" si="1"/>
        <v>0</v>
      </c>
      <c r="K21" s="1">
        <f t="shared" si="2"/>
        <v>0</v>
      </c>
      <c r="L21" s="1">
        <f t="shared" si="3"/>
        <v>0</v>
      </c>
      <c r="M21" s="1">
        <f t="shared" si="4"/>
        <v>0</v>
      </c>
      <c r="N21" s="1">
        <f t="shared" si="5"/>
        <v>0</v>
      </c>
      <c r="O21" s="2">
        <f t="shared" si="6"/>
        <v>0</v>
      </c>
    </row>
    <row r="22" spans="1:15" s="28" customFormat="1" x14ac:dyDescent="0.2">
      <c r="A22" s="29">
        <v>4</v>
      </c>
      <c r="B22" s="87" t="s">
        <v>44</v>
      </c>
      <c r="C22" s="9"/>
      <c r="D22" s="88">
        <v>1</v>
      </c>
      <c r="E22" s="88" t="s">
        <v>112</v>
      </c>
      <c r="F22" s="10"/>
      <c r="G22" s="11">
        <v>0</v>
      </c>
      <c r="H22" s="1">
        <f t="shared" si="0"/>
        <v>0</v>
      </c>
      <c r="I22" s="11">
        <v>0</v>
      </c>
      <c r="J22" s="1">
        <f t="shared" si="1"/>
        <v>0</v>
      </c>
      <c r="K22" s="1">
        <f t="shared" si="2"/>
        <v>0</v>
      </c>
      <c r="L22" s="1">
        <f t="shared" si="3"/>
        <v>0</v>
      </c>
      <c r="M22" s="1">
        <f t="shared" si="4"/>
        <v>0</v>
      </c>
      <c r="N22" s="1">
        <f t="shared" si="5"/>
        <v>0</v>
      </c>
      <c r="O22" s="2">
        <f t="shared" si="6"/>
        <v>0</v>
      </c>
    </row>
    <row r="23" spans="1:15" s="28" customFormat="1" x14ac:dyDescent="0.2">
      <c r="A23" s="29">
        <v>5</v>
      </c>
      <c r="B23" s="87" t="s">
        <v>45</v>
      </c>
      <c r="C23" s="9"/>
      <c r="D23" s="88">
        <v>2</v>
      </c>
      <c r="E23" s="88" t="s">
        <v>110</v>
      </c>
      <c r="F23" s="10"/>
      <c r="G23" s="11">
        <v>0</v>
      </c>
      <c r="H23" s="1">
        <f t="shared" si="0"/>
        <v>0</v>
      </c>
      <c r="I23" s="11">
        <v>0</v>
      </c>
      <c r="J23" s="1">
        <f t="shared" si="1"/>
        <v>0</v>
      </c>
      <c r="K23" s="1">
        <f t="shared" si="2"/>
        <v>0</v>
      </c>
      <c r="L23" s="1">
        <f t="shared" si="3"/>
        <v>0</v>
      </c>
      <c r="M23" s="1">
        <f t="shared" si="4"/>
        <v>0</v>
      </c>
      <c r="N23" s="1">
        <f t="shared" si="5"/>
        <v>0</v>
      </c>
      <c r="O23" s="2">
        <f t="shared" si="6"/>
        <v>0</v>
      </c>
    </row>
    <row r="24" spans="1:15" s="28" customFormat="1" x14ac:dyDescent="0.2">
      <c r="A24" s="29">
        <v>6</v>
      </c>
      <c r="B24" s="87" t="s">
        <v>46</v>
      </c>
      <c r="C24" s="9"/>
      <c r="D24" s="88">
        <v>1</v>
      </c>
      <c r="E24" s="88" t="s">
        <v>111</v>
      </c>
      <c r="F24" s="10"/>
      <c r="G24" s="11">
        <v>0</v>
      </c>
      <c r="H24" s="1">
        <f t="shared" si="0"/>
        <v>0</v>
      </c>
      <c r="I24" s="11">
        <v>0</v>
      </c>
      <c r="J24" s="1">
        <f t="shared" si="1"/>
        <v>0</v>
      </c>
      <c r="K24" s="1">
        <f t="shared" si="2"/>
        <v>0</v>
      </c>
      <c r="L24" s="1">
        <f t="shared" si="3"/>
        <v>0</v>
      </c>
      <c r="M24" s="1">
        <f t="shared" si="4"/>
        <v>0</v>
      </c>
      <c r="N24" s="1">
        <f t="shared" si="5"/>
        <v>0</v>
      </c>
      <c r="O24" s="2">
        <f t="shared" si="6"/>
        <v>0</v>
      </c>
    </row>
    <row r="25" spans="1:15" s="28" customFormat="1" x14ac:dyDescent="0.2">
      <c r="A25" s="29">
        <v>7</v>
      </c>
      <c r="B25" s="87" t="s">
        <v>47</v>
      </c>
      <c r="C25" s="9"/>
      <c r="D25" s="88">
        <v>1</v>
      </c>
      <c r="E25" s="88" t="s">
        <v>112</v>
      </c>
      <c r="F25" s="10"/>
      <c r="G25" s="11">
        <v>0</v>
      </c>
      <c r="H25" s="1">
        <f t="shared" si="0"/>
        <v>0</v>
      </c>
      <c r="I25" s="11">
        <v>0</v>
      </c>
      <c r="J25" s="1">
        <f t="shared" si="1"/>
        <v>0</v>
      </c>
      <c r="K25" s="1">
        <f t="shared" si="2"/>
        <v>0</v>
      </c>
      <c r="L25" s="1">
        <f t="shared" si="3"/>
        <v>0</v>
      </c>
      <c r="M25" s="1">
        <f t="shared" si="4"/>
        <v>0</v>
      </c>
      <c r="N25" s="1">
        <f t="shared" si="5"/>
        <v>0</v>
      </c>
      <c r="O25" s="2">
        <f t="shared" si="6"/>
        <v>0</v>
      </c>
    </row>
    <row r="26" spans="1:15" s="28" customFormat="1" x14ac:dyDescent="0.2">
      <c r="A26" s="29">
        <v>8</v>
      </c>
      <c r="B26" s="87" t="s">
        <v>48</v>
      </c>
      <c r="C26" s="9"/>
      <c r="D26" s="88">
        <v>1</v>
      </c>
      <c r="E26" s="88" t="s">
        <v>111</v>
      </c>
      <c r="F26" s="10"/>
      <c r="G26" s="11">
        <v>0</v>
      </c>
      <c r="H26" s="1">
        <f t="shared" si="0"/>
        <v>0</v>
      </c>
      <c r="I26" s="11">
        <v>0</v>
      </c>
      <c r="J26" s="1">
        <f t="shared" si="1"/>
        <v>0</v>
      </c>
      <c r="K26" s="1">
        <f t="shared" si="2"/>
        <v>0</v>
      </c>
      <c r="L26" s="1">
        <f t="shared" si="3"/>
        <v>0</v>
      </c>
      <c r="M26" s="1">
        <f t="shared" si="4"/>
        <v>0</v>
      </c>
      <c r="N26" s="1">
        <f t="shared" si="5"/>
        <v>0</v>
      </c>
      <c r="O26" s="2">
        <f t="shared" si="6"/>
        <v>0</v>
      </c>
    </row>
    <row r="27" spans="1:15" s="28" customFormat="1" ht="28.5" x14ac:dyDescent="0.2">
      <c r="A27" s="29">
        <v>9</v>
      </c>
      <c r="B27" s="87" t="s">
        <v>49</v>
      </c>
      <c r="C27" s="9"/>
      <c r="D27" s="88">
        <v>1</v>
      </c>
      <c r="E27" s="88" t="s">
        <v>111</v>
      </c>
      <c r="F27" s="10"/>
      <c r="G27" s="11">
        <v>0</v>
      </c>
      <c r="H27" s="1">
        <f t="shared" si="0"/>
        <v>0</v>
      </c>
      <c r="I27" s="11">
        <v>0</v>
      </c>
      <c r="J27" s="1">
        <f t="shared" si="1"/>
        <v>0</v>
      </c>
      <c r="K27" s="1">
        <f t="shared" si="2"/>
        <v>0</v>
      </c>
      <c r="L27" s="1">
        <f t="shared" si="3"/>
        <v>0</v>
      </c>
      <c r="M27" s="1">
        <f t="shared" si="4"/>
        <v>0</v>
      </c>
      <c r="N27" s="1">
        <f t="shared" si="5"/>
        <v>0</v>
      </c>
      <c r="O27" s="2">
        <f t="shared" si="6"/>
        <v>0</v>
      </c>
    </row>
    <row r="28" spans="1:15" s="28" customFormat="1" x14ac:dyDescent="0.2">
      <c r="A28" s="29">
        <v>10</v>
      </c>
      <c r="B28" s="87" t="s">
        <v>50</v>
      </c>
      <c r="C28" s="9"/>
      <c r="D28" s="88">
        <v>3</v>
      </c>
      <c r="E28" s="88" t="s">
        <v>111</v>
      </c>
      <c r="F28" s="10"/>
      <c r="G28" s="11">
        <v>0</v>
      </c>
      <c r="H28" s="1">
        <f t="shared" si="0"/>
        <v>0</v>
      </c>
      <c r="I28" s="11">
        <v>0</v>
      </c>
      <c r="J28" s="1">
        <f t="shared" si="1"/>
        <v>0</v>
      </c>
      <c r="K28" s="1">
        <f t="shared" si="2"/>
        <v>0</v>
      </c>
      <c r="L28" s="1">
        <f t="shared" si="3"/>
        <v>0</v>
      </c>
      <c r="M28" s="1">
        <f t="shared" si="4"/>
        <v>0</v>
      </c>
      <c r="N28" s="1">
        <f t="shared" si="5"/>
        <v>0</v>
      </c>
      <c r="O28" s="2">
        <f t="shared" si="6"/>
        <v>0</v>
      </c>
    </row>
    <row r="29" spans="1:15" s="28" customFormat="1" x14ac:dyDescent="0.2">
      <c r="A29" s="29">
        <v>11</v>
      </c>
      <c r="B29" s="87" t="s">
        <v>51</v>
      </c>
      <c r="C29" s="9"/>
      <c r="D29" s="88">
        <v>1</v>
      </c>
      <c r="E29" s="88" t="s">
        <v>112</v>
      </c>
      <c r="F29" s="10"/>
      <c r="G29" s="11">
        <v>0</v>
      </c>
      <c r="H29" s="1">
        <f t="shared" si="0"/>
        <v>0</v>
      </c>
      <c r="I29" s="11">
        <v>0</v>
      </c>
      <c r="J29" s="1">
        <f t="shared" si="1"/>
        <v>0</v>
      </c>
      <c r="K29" s="1">
        <f t="shared" si="2"/>
        <v>0</v>
      </c>
      <c r="L29" s="1">
        <f t="shared" si="3"/>
        <v>0</v>
      </c>
      <c r="M29" s="1">
        <f t="shared" si="4"/>
        <v>0</v>
      </c>
      <c r="N29" s="1">
        <f t="shared" si="5"/>
        <v>0</v>
      </c>
      <c r="O29" s="2">
        <f t="shared" si="6"/>
        <v>0</v>
      </c>
    </row>
    <row r="30" spans="1:15" s="28" customFormat="1" x14ac:dyDescent="0.2">
      <c r="A30" s="29">
        <v>12</v>
      </c>
      <c r="B30" s="87" t="s">
        <v>52</v>
      </c>
      <c r="C30" s="9"/>
      <c r="D30" s="88">
        <v>2</v>
      </c>
      <c r="E30" s="88" t="s">
        <v>110</v>
      </c>
      <c r="F30" s="10"/>
      <c r="G30" s="11">
        <v>0</v>
      </c>
      <c r="H30" s="1">
        <f t="shared" si="0"/>
        <v>0</v>
      </c>
      <c r="I30" s="11">
        <v>0</v>
      </c>
      <c r="J30" s="1">
        <f t="shared" si="1"/>
        <v>0</v>
      </c>
      <c r="K30" s="1">
        <f t="shared" si="2"/>
        <v>0</v>
      </c>
      <c r="L30" s="1">
        <f t="shared" si="3"/>
        <v>0</v>
      </c>
      <c r="M30" s="1">
        <f t="shared" si="4"/>
        <v>0</v>
      </c>
      <c r="N30" s="1">
        <f t="shared" si="5"/>
        <v>0</v>
      </c>
      <c r="O30" s="2">
        <f t="shared" si="6"/>
        <v>0</v>
      </c>
    </row>
    <row r="31" spans="1:15" s="28" customFormat="1" x14ac:dyDescent="0.2">
      <c r="A31" s="29">
        <v>13</v>
      </c>
      <c r="B31" s="87" t="s">
        <v>53</v>
      </c>
      <c r="C31" s="9"/>
      <c r="D31" s="88">
        <v>2</v>
      </c>
      <c r="E31" s="88" t="s">
        <v>110</v>
      </c>
      <c r="F31" s="10"/>
      <c r="G31" s="11">
        <v>0</v>
      </c>
      <c r="H31" s="1">
        <f t="shared" si="0"/>
        <v>0</v>
      </c>
      <c r="I31" s="11">
        <v>0</v>
      </c>
      <c r="J31" s="1">
        <f t="shared" si="1"/>
        <v>0</v>
      </c>
      <c r="K31" s="1">
        <f t="shared" si="2"/>
        <v>0</v>
      </c>
      <c r="L31" s="1">
        <f t="shared" si="3"/>
        <v>0</v>
      </c>
      <c r="M31" s="1">
        <f t="shared" si="4"/>
        <v>0</v>
      </c>
      <c r="N31" s="1">
        <f t="shared" si="5"/>
        <v>0</v>
      </c>
      <c r="O31" s="2">
        <f t="shared" si="6"/>
        <v>0</v>
      </c>
    </row>
    <row r="32" spans="1:15" s="28" customFormat="1" x14ac:dyDescent="0.2">
      <c r="A32" s="29">
        <v>14</v>
      </c>
      <c r="B32" s="87" t="s">
        <v>54</v>
      </c>
      <c r="C32" s="9"/>
      <c r="D32" s="88">
        <v>1</v>
      </c>
      <c r="E32" s="88" t="s">
        <v>111</v>
      </c>
      <c r="F32" s="10"/>
      <c r="G32" s="11">
        <v>0</v>
      </c>
      <c r="H32" s="1">
        <f t="shared" si="0"/>
        <v>0</v>
      </c>
      <c r="I32" s="11">
        <v>0</v>
      </c>
      <c r="J32" s="1">
        <f t="shared" si="1"/>
        <v>0</v>
      </c>
      <c r="K32" s="1">
        <f t="shared" si="2"/>
        <v>0</v>
      </c>
      <c r="L32" s="1">
        <f t="shared" si="3"/>
        <v>0</v>
      </c>
      <c r="M32" s="1">
        <f t="shared" si="4"/>
        <v>0</v>
      </c>
      <c r="N32" s="1">
        <f t="shared" si="5"/>
        <v>0</v>
      </c>
      <c r="O32" s="2">
        <f t="shared" si="6"/>
        <v>0</v>
      </c>
    </row>
    <row r="33" spans="1:15" s="28" customFormat="1" x14ac:dyDescent="0.2">
      <c r="A33" s="29">
        <v>15</v>
      </c>
      <c r="B33" s="87" t="s">
        <v>55</v>
      </c>
      <c r="C33" s="9"/>
      <c r="D33" s="88">
        <v>1</v>
      </c>
      <c r="E33" s="88" t="s">
        <v>112</v>
      </c>
      <c r="F33" s="10"/>
      <c r="G33" s="11">
        <v>0</v>
      </c>
      <c r="H33" s="1">
        <f t="shared" si="0"/>
        <v>0</v>
      </c>
      <c r="I33" s="11">
        <v>0</v>
      </c>
      <c r="J33" s="1">
        <f t="shared" si="1"/>
        <v>0</v>
      </c>
      <c r="K33" s="1">
        <f t="shared" si="2"/>
        <v>0</v>
      </c>
      <c r="L33" s="1">
        <f t="shared" si="3"/>
        <v>0</v>
      </c>
      <c r="M33" s="1">
        <f t="shared" si="4"/>
        <v>0</v>
      </c>
      <c r="N33" s="1">
        <f t="shared" si="5"/>
        <v>0</v>
      </c>
      <c r="O33" s="2">
        <f t="shared" si="6"/>
        <v>0</v>
      </c>
    </row>
    <row r="34" spans="1:15" s="28" customFormat="1" ht="28.5" x14ac:dyDescent="0.2">
      <c r="A34" s="29">
        <v>16</v>
      </c>
      <c r="B34" s="87" t="s">
        <v>56</v>
      </c>
      <c r="C34" s="9"/>
      <c r="D34" s="88">
        <v>1</v>
      </c>
      <c r="E34" s="88" t="s">
        <v>111</v>
      </c>
      <c r="F34" s="10"/>
      <c r="G34" s="11">
        <v>0</v>
      </c>
      <c r="H34" s="1">
        <f t="shared" si="0"/>
        <v>0</v>
      </c>
      <c r="I34" s="11">
        <v>0</v>
      </c>
      <c r="J34" s="1">
        <f t="shared" si="1"/>
        <v>0</v>
      </c>
      <c r="K34" s="1">
        <f t="shared" si="2"/>
        <v>0</v>
      </c>
      <c r="L34" s="1">
        <f t="shared" si="3"/>
        <v>0</v>
      </c>
      <c r="M34" s="1">
        <f t="shared" si="4"/>
        <v>0</v>
      </c>
      <c r="N34" s="1">
        <f t="shared" si="5"/>
        <v>0</v>
      </c>
      <c r="O34" s="2">
        <f t="shared" si="6"/>
        <v>0</v>
      </c>
    </row>
    <row r="35" spans="1:15" s="28" customFormat="1" ht="28.5" x14ac:dyDescent="0.2">
      <c r="A35" s="29">
        <v>17</v>
      </c>
      <c r="B35" s="87" t="s">
        <v>57</v>
      </c>
      <c r="C35" s="9"/>
      <c r="D35" s="88">
        <v>1</v>
      </c>
      <c r="E35" s="88" t="s">
        <v>111</v>
      </c>
      <c r="F35" s="10"/>
      <c r="G35" s="11">
        <v>0</v>
      </c>
      <c r="H35" s="1">
        <f t="shared" si="0"/>
        <v>0</v>
      </c>
      <c r="I35" s="11">
        <v>0</v>
      </c>
      <c r="J35" s="1">
        <f t="shared" si="1"/>
        <v>0</v>
      </c>
      <c r="K35" s="1">
        <f t="shared" si="2"/>
        <v>0</v>
      </c>
      <c r="L35" s="1">
        <f t="shared" si="3"/>
        <v>0</v>
      </c>
      <c r="M35" s="1">
        <f t="shared" si="4"/>
        <v>0</v>
      </c>
      <c r="N35" s="1">
        <f t="shared" si="5"/>
        <v>0</v>
      </c>
      <c r="O35" s="2">
        <f t="shared" si="6"/>
        <v>0</v>
      </c>
    </row>
    <row r="36" spans="1:15" s="28" customFormat="1" x14ac:dyDescent="0.2">
      <c r="A36" s="29">
        <v>18</v>
      </c>
      <c r="B36" s="87" t="s">
        <v>58</v>
      </c>
      <c r="C36" s="9"/>
      <c r="D36" s="88">
        <v>1</v>
      </c>
      <c r="E36" s="88" t="s">
        <v>111</v>
      </c>
      <c r="F36" s="10"/>
      <c r="G36" s="11">
        <v>0</v>
      </c>
      <c r="H36" s="1">
        <f t="shared" si="0"/>
        <v>0</v>
      </c>
      <c r="I36" s="11">
        <v>0</v>
      </c>
      <c r="J36" s="1">
        <f t="shared" si="1"/>
        <v>0</v>
      </c>
      <c r="K36" s="1">
        <f t="shared" si="2"/>
        <v>0</v>
      </c>
      <c r="L36" s="1">
        <f t="shared" si="3"/>
        <v>0</v>
      </c>
      <c r="M36" s="1">
        <f t="shared" si="4"/>
        <v>0</v>
      </c>
      <c r="N36" s="1">
        <f t="shared" si="5"/>
        <v>0</v>
      </c>
      <c r="O36" s="2">
        <f t="shared" si="6"/>
        <v>0</v>
      </c>
    </row>
    <row r="37" spans="1:15" s="28" customFormat="1" x14ac:dyDescent="0.2">
      <c r="A37" s="29">
        <v>19</v>
      </c>
      <c r="B37" s="87" t="s">
        <v>59</v>
      </c>
      <c r="C37" s="9"/>
      <c r="D37" s="88">
        <v>1</v>
      </c>
      <c r="E37" s="88" t="s">
        <v>112</v>
      </c>
      <c r="F37" s="10"/>
      <c r="G37" s="11">
        <v>0</v>
      </c>
      <c r="H37" s="1">
        <f t="shared" si="0"/>
        <v>0</v>
      </c>
      <c r="I37" s="11">
        <v>0</v>
      </c>
      <c r="J37" s="1">
        <f t="shared" si="1"/>
        <v>0</v>
      </c>
      <c r="K37" s="1">
        <f t="shared" si="2"/>
        <v>0</v>
      </c>
      <c r="L37" s="1">
        <f t="shared" si="3"/>
        <v>0</v>
      </c>
      <c r="M37" s="1">
        <f t="shared" si="4"/>
        <v>0</v>
      </c>
      <c r="N37" s="1">
        <f t="shared" si="5"/>
        <v>0</v>
      </c>
      <c r="O37" s="2">
        <f t="shared" si="6"/>
        <v>0</v>
      </c>
    </row>
    <row r="38" spans="1:15" s="28" customFormat="1" x14ac:dyDescent="0.2">
      <c r="A38" s="29">
        <v>20</v>
      </c>
      <c r="B38" s="87" t="s">
        <v>60</v>
      </c>
      <c r="C38" s="9"/>
      <c r="D38" s="88">
        <v>1</v>
      </c>
      <c r="E38" s="88" t="s">
        <v>110</v>
      </c>
      <c r="F38" s="10"/>
      <c r="G38" s="11">
        <v>0</v>
      </c>
      <c r="H38" s="1">
        <f t="shared" si="0"/>
        <v>0</v>
      </c>
      <c r="I38" s="11">
        <v>0</v>
      </c>
      <c r="J38" s="1">
        <f t="shared" si="1"/>
        <v>0</v>
      </c>
      <c r="K38" s="1">
        <f t="shared" si="2"/>
        <v>0</v>
      </c>
      <c r="L38" s="1">
        <f t="shared" si="3"/>
        <v>0</v>
      </c>
      <c r="M38" s="1">
        <f t="shared" si="4"/>
        <v>0</v>
      </c>
      <c r="N38" s="1">
        <f t="shared" si="5"/>
        <v>0</v>
      </c>
      <c r="O38" s="2">
        <f t="shared" si="6"/>
        <v>0</v>
      </c>
    </row>
    <row r="39" spans="1:15" s="28" customFormat="1" x14ac:dyDescent="0.2">
      <c r="A39" s="29">
        <v>21</v>
      </c>
      <c r="B39" s="87" t="s">
        <v>61</v>
      </c>
      <c r="C39" s="9"/>
      <c r="D39" s="88">
        <v>1</v>
      </c>
      <c r="E39" s="88" t="s">
        <v>110</v>
      </c>
      <c r="F39" s="10"/>
      <c r="G39" s="11">
        <v>0</v>
      </c>
      <c r="H39" s="1">
        <f t="shared" si="0"/>
        <v>0</v>
      </c>
      <c r="I39" s="11">
        <v>0</v>
      </c>
      <c r="J39" s="1">
        <f t="shared" si="1"/>
        <v>0</v>
      </c>
      <c r="K39" s="1">
        <f t="shared" si="2"/>
        <v>0</v>
      </c>
      <c r="L39" s="1">
        <f t="shared" si="3"/>
        <v>0</v>
      </c>
      <c r="M39" s="1">
        <f t="shared" si="4"/>
        <v>0</v>
      </c>
      <c r="N39" s="1">
        <f t="shared" si="5"/>
        <v>0</v>
      </c>
      <c r="O39" s="2">
        <f t="shared" si="6"/>
        <v>0</v>
      </c>
    </row>
    <row r="40" spans="1:15" s="28" customFormat="1" ht="28.5" x14ac:dyDescent="0.2">
      <c r="A40" s="29">
        <v>22</v>
      </c>
      <c r="B40" s="87" t="s">
        <v>62</v>
      </c>
      <c r="C40" s="9"/>
      <c r="D40" s="88">
        <v>1</v>
      </c>
      <c r="E40" s="88" t="s">
        <v>111</v>
      </c>
      <c r="F40" s="10"/>
      <c r="G40" s="11">
        <v>0</v>
      </c>
      <c r="H40" s="1">
        <f t="shared" si="0"/>
        <v>0</v>
      </c>
      <c r="I40" s="11">
        <v>0</v>
      </c>
      <c r="J40" s="1">
        <f t="shared" si="1"/>
        <v>0</v>
      </c>
      <c r="K40" s="1">
        <f t="shared" si="2"/>
        <v>0</v>
      </c>
      <c r="L40" s="1">
        <f t="shared" si="3"/>
        <v>0</v>
      </c>
      <c r="M40" s="1">
        <f t="shared" si="4"/>
        <v>0</v>
      </c>
      <c r="N40" s="1">
        <f t="shared" si="5"/>
        <v>0</v>
      </c>
      <c r="O40" s="2">
        <f t="shared" si="6"/>
        <v>0</v>
      </c>
    </row>
    <row r="41" spans="1:15" s="28" customFormat="1" x14ac:dyDescent="0.2">
      <c r="A41" s="29">
        <v>23</v>
      </c>
      <c r="B41" s="87" t="s">
        <v>63</v>
      </c>
      <c r="C41" s="9"/>
      <c r="D41" s="90">
        <v>1</v>
      </c>
      <c r="E41" s="88" t="s">
        <v>111</v>
      </c>
      <c r="F41" s="10"/>
      <c r="G41" s="11">
        <v>0</v>
      </c>
      <c r="H41" s="1">
        <f t="shared" si="0"/>
        <v>0</v>
      </c>
      <c r="I41" s="11">
        <v>0</v>
      </c>
      <c r="J41" s="1">
        <f t="shared" si="1"/>
        <v>0</v>
      </c>
      <c r="K41" s="1">
        <f t="shared" si="2"/>
        <v>0</v>
      </c>
      <c r="L41" s="1">
        <f t="shared" si="3"/>
        <v>0</v>
      </c>
      <c r="M41" s="1">
        <f t="shared" si="4"/>
        <v>0</v>
      </c>
      <c r="N41" s="1">
        <f t="shared" si="5"/>
        <v>0</v>
      </c>
      <c r="O41" s="2">
        <f t="shared" si="6"/>
        <v>0</v>
      </c>
    </row>
    <row r="42" spans="1:15" s="28" customFormat="1" x14ac:dyDescent="0.2">
      <c r="A42" s="29">
        <v>24</v>
      </c>
      <c r="B42" s="87" t="s">
        <v>64</v>
      </c>
      <c r="C42" s="9"/>
      <c r="D42" s="88">
        <v>4</v>
      </c>
      <c r="E42" s="88" t="s">
        <v>110</v>
      </c>
      <c r="F42" s="10"/>
      <c r="G42" s="11">
        <v>0</v>
      </c>
      <c r="H42" s="1">
        <f t="shared" si="0"/>
        <v>0</v>
      </c>
      <c r="I42" s="11">
        <v>0</v>
      </c>
      <c r="J42" s="1">
        <f t="shared" si="1"/>
        <v>0</v>
      </c>
      <c r="K42" s="1">
        <f t="shared" si="2"/>
        <v>0</v>
      </c>
      <c r="L42" s="1">
        <f t="shared" si="3"/>
        <v>0</v>
      </c>
      <c r="M42" s="1">
        <f t="shared" si="4"/>
        <v>0</v>
      </c>
      <c r="N42" s="1">
        <f t="shared" si="5"/>
        <v>0</v>
      </c>
      <c r="O42" s="2">
        <f t="shared" si="6"/>
        <v>0</v>
      </c>
    </row>
    <row r="43" spans="1:15" s="28" customFormat="1" x14ac:dyDescent="0.2">
      <c r="A43" s="29">
        <v>25</v>
      </c>
      <c r="B43" s="87" t="s">
        <v>65</v>
      </c>
      <c r="C43" s="9"/>
      <c r="D43" s="88">
        <v>2</v>
      </c>
      <c r="E43" s="88" t="s">
        <v>110</v>
      </c>
      <c r="F43" s="10"/>
      <c r="G43" s="11">
        <v>0</v>
      </c>
      <c r="H43" s="1">
        <f t="shared" si="0"/>
        <v>0</v>
      </c>
      <c r="I43" s="11">
        <v>0</v>
      </c>
      <c r="J43" s="1">
        <f t="shared" si="1"/>
        <v>0</v>
      </c>
      <c r="K43" s="1">
        <f t="shared" si="2"/>
        <v>0</v>
      </c>
      <c r="L43" s="1">
        <f t="shared" si="3"/>
        <v>0</v>
      </c>
      <c r="M43" s="1">
        <f t="shared" si="4"/>
        <v>0</v>
      </c>
      <c r="N43" s="1">
        <f t="shared" si="5"/>
        <v>0</v>
      </c>
      <c r="O43" s="2">
        <f t="shared" si="6"/>
        <v>0</v>
      </c>
    </row>
    <row r="44" spans="1:15" s="28" customFormat="1" x14ac:dyDescent="0.2">
      <c r="A44" s="29">
        <v>26</v>
      </c>
      <c r="B44" s="87" t="s">
        <v>66</v>
      </c>
      <c r="C44" s="9"/>
      <c r="D44" s="88">
        <v>3</v>
      </c>
      <c r="E44" s="88" t="s">
        <v>110</v>
      </c>
      <c r="F44" s="10"/>
      <c r="G44" s="11">
        <v>0</v>
      </c>
      <c r="H44" s="1">
        <f t="shared" si="0"/>
        <v>0</v>
      </c>
      <c r="I44" s="11">
        <v>0</v>
      </c>
      <c r="J44" s="1">
        <f t="shared" si="1"/>
        <v>0</v>
      </c>
      <c r="K44" s="1">
        <f t="shared" si="2"/>
        <v>0</v>
      </c>
      <c r="L44" s="1">
        <f t="shared" si="3"/>
        <v>0</v>
      </c>
      <c r="M44" s="1">
        <f t="shared" si="4"/>
        <v>0</v>
      </c>
      <c r="N44" s="1">
        <f t="shared" si="5"/>
        <v>0</v>
      </c>
      <c r="O44" s="2">
        <f t="shared" si="6"/>
        <v>0</v>
      </c>
    </row>
    <row r="45" spans="1:15" s="28" customFormat="1" x14ac:dyDescent="0.2">
      <c r="A45" s="29">
        <v>27</v>
      </c>
      <c r="B45" s="87" t="s">
        <v>67</v>
      </c>
      <c r="C45" s="9"/>
      <c r="D45" s="88">
        <v>1</v>
      </c>
      <c r="E45" s="88" t="s">
        <v>111</v>
      </c>
      <c r="F45" s="10"/>
      <c r="G45" s="11">
        <v>0</v>
      </c>
      <c r="H45" s="1">
        <f t="shared" si="0"/>
        <v>0</v>
      </c>
      <c r="I45" s="11">
        <v>0</v>
      </c>
      <c r="J45" s="1">
        <f t="shared" si="1"/>
        <v>0</v>
      </c>
      <c r="K45" s="1">
        <f t="shared" si="2"/>
        <v>0</v>
      </c>
      <c r="L45" s="1">
        <f t="shared" si="3"/>
        <v>0</v>
      </c>
      <c r="M45" s="1">
        <f t="shared" si="4"/>
        <v>0</v>
      </c>
      <c r="N45" s="1">
        <f t="shared" si="5"/>
        <v>0</v>
      </c>
      <c r="O45" s="2">
        <f t="shared" si="6"/>
        <v>0</v>
      </c>
    </row>
    <row r="46" spans="1:15" s="28" customFormat="1" x14ac:dyDescent="0.2">
      <c r="A46" s="29">
        <v>28</v>
      </c>
      <c r="B46" s="87" t="s">
        <v>68</v>
      </c>
      <c r="C46" s="9"/>
      <c r="D46" s="88">
        <v>3</v>
      </c>
      <c r="E46" s="88" t="s">
        <v>112</v>
      </c>
      <c r="F46" s="10"/>
      <c r="G46" s="11">
        <v>0</v>
      </c>
      <c r="H46" s="1">
        <f t="shared" si="0"/>
        <v>0</v>
      </c>
      <c r="I46" s="11">
        <v>0</v>
      </c>
      <c r="J46" s="1">
        <f t="shared" si="1"/>
        <v>0</v>
      </c>
      <c r="K46" s="1">
        <f t="shared" si="2"/>
        <v>0</v>
      </c>
      <c r="L46" s="1">
        <f t="shared" si="3"/>
        <v>0</v>
      </c>
      <c r="M46" s="1">
        <f t="shared" si="4"/>
        <v>0</v>
      </c>
      <c r="N46" s="1">
        <f t="shared" si="5"/>
        <v>0</v>
      </c>
      <c r="O46" s="2">
        <f t="shared" si="6"/>
        <v>0</v>
      </c>
    </row>
    <row r="47" spans="1:15" s="28" customFormat="1" x14ac:dyDescent="0.2">
      <c r="A47" s="29">
        <v>29</v>
      </c>
      <c r="B47" s="87" t="s">
        <v>69</v>
      </c>
      <c r="C47" s="9"/>
      <c r="D47" s="88">
        <v>3</v>
      </c>
      <c r="E47" s="88" t="s">
        <v>112</v>
      </c>
      <c r="F47" s="10"/>
      <c r="G47" s="11">
        <v>0</v>
      </c>
      <c r="H47" s="1">
        <f t="shared" si="0"/>
        <v>0</v>
      </c>
      <c r="I47" s="11">
        <v>0</v>
      </c>
      <c r="J47" s="1">
        <f t="shared" si="1"/>
        <v>0</v>
      </c>
      <c r="K47" s="1">
        <f t="shared" si="2"/>
        <v>0</v>
      </c>
      <c r="L47" s="1">
        <f t="shared" si="3"/>
        <v>0</v>
      </c>
      <c r="M47" s="1">
        <f t="shared" si="4"/>
        <v>0</v>
      </c>
      <c r="N47" s="1">
        <f t="shared" si="5"/>
        <v>0</v>
      </c>
      <c r="O47" s="2">
        <f t="shared" si="6"/>
        <v>0</v>
      </c>
    </row>
    <row r="48" spans="1:15" s="28" customFormat="1" x14ac:dyDescent="0.2">
      <c r="A48" s="29">
        <v>30</v>
      </c>
      <c r="B48" s="87" t="s">
        <v>70</v>
      </c>
      <c r="C48" s="9"/>
      <c r="D48" s="88">
        <v>2</v>
      </c>
      <c r="E48" s="88" t="s">
        <v>110</v>
      </c>
      <c r="F48" s="10"/>
      <c r="G48" s="11">
        <v>0</v>
      </c>
      <c r="H48" s="1">
        <f t="shared" si="0"/>
        <v>0</v>
      </c>
      <c r="I48" s="11">
        <v>0</v>
      </c>
      <c r="J48" s="1">
        <f t="shared" si="1"/>
        <v>0</v>
      </c>
      <c r="K48" s="1">
        <f t="shared" si="2"/>
        <v>0</v>
      </c>
      <c r="L48" s="1">
        <f t="shared" si="3"/>
        <v>0</v>
      </c>
      <c r="M48" s="1">
        <f t="shared" si="4"/>
        <v>0</v>
      </c>
      <c r="N48" s="1">
        <f t="shared" si="5"/>
        <v>0</v>
      </c>
      <c r="O48" s="2">
        <f t="shared" si="6"/>
        <v>0</v>
      </c>
    </row>
    <row r="49" spans="1:15" s="28" customFormat="1" x14ac:dyDescent="0.2">
      <c r="A49" s="29">
        <v>31</v>
      </c>
      <c r="B49" s="87" t="s">
        <v>71</v>
      </c>
      <c r="C49" s="9"/>
      <c r="D49" s="88">
        <v>2</v>
      </c>
      <c r="E49" s="88" t="s">
        <v>111</v>
      </c>
      <c r="F49" s="10"/>
      <c r="G49" s="11">
        <v>0</v>
      </c>
      <c r="H49" s="1">
        <f t="shared" si="0"/>
        <v>0</v>
      </c>
      <c r="I49" s="11">
        <v>0</v>
      </c>
      <c r="J49" s="1">
        <f t="shared" si="1"/>
        <v>0</v>
      </c>
      <c r="K49" s="1">
        <f t="shared" si="2"/>
        <v>0</v>
      </c>
      <c r="L49" s="1">
        <f t="shared" si="3"/>
        <v>0</v>
      </c>
      <c r="M49" s="1">
        <f t="shared" si="4"/>
        <v>0</v>
      </c>
      <c r="N49" s="1">
        <f t="shared" si="5"/>
        <v>0</v>
      </c>
      <c r="O49" s="2">
        <f t="shared" si="6"/>
        <v>0</v>
      </c>
    </row>
    <row r="50" spans="1:15" s="28" customFormat="1" x14ac:dyDescent="0.2">
      <c r="A50" s="29">
        <v>32</v>
      </c>
      <c r="B50" s="87" t="s">
        <v>72</v>
      </c>
      <c r="C50" s="9"/>
      <c r="D50" s="88">
        <v>1</v>
      </c>
      <c r="E50" s="88" t="s">
        <v>111</v>
      </c>
      <c r="F50" s="10"/>
      <c r="G50" s="11">
        <v>0</v>
      </c>
      <c r="H50" s="1">
        <f t="shared" si="0"/>
        <v>0</v>
      </c>
      <c r="I50" s="11">
        <v>0</v>
      </c>
      <c r="J50" s="1">
        <f t="shared" si="1"/>
        <v>0</v>
      </c>
      <c r="K50" s="1">
        <f t="shared" si="2"/>
        <v>0</v>
      </c>
      <c r="L50" s="1">
        <f t="shared" si="3"/>
        <v>0</v>
      </c>
      <c r="M50" s="1">
        <f t="shared" si="4"/>
        <v>0</v>
      </c>
      <c r="N50" s="1">
        <f t="shared" si="5"/>
        <v>0</v>
      </c>
      <c r="O50" s="2">
        <f t="shared" si="6"/>
        <v>0</v>
      </c>
    </row>
    <row r="51" spans="1:15" s="28" customFormat="1" x14ac:dyDescent="0.2">
      <c r="A51" s="29">
        <v>33</v>
      </c>
      <c r="B51" s="87" t="s">
        <v>73</v>
      </c>
      <c r="C51" s="9"/>
      <c r="D51" s="88">
        <v>1</v>
      </c>
      <c r="E51" s="88" t="s">
        <v>111</v>
      </c>
      <c r="F51" s="10"/>
      <c r="G51" s="11">
        <v>0</v>
      </c>
      <c r="H51" s="1">
        <f t="shared" si="0"/>
        <v>0</v>
      </c>
      <c r="I51" s="11">
        <v>0</v>
      </c>
      <c r="J51" s="1">
        <f t="shared" si="1"/>
        <v>0</v>
      </c>
      <c r="K51" s="1">
        <f t="shared" si="2"/>
        <v>0</v>
      </c>
      <c r="L51" s="1">
        <f t="shared" si="3"/>
        <v>0</v>
      </c>
      <c r="M51" s="1">
        <f t="shared" si="4"/>
        <v>0</v>
      </c>
      <c r="N51" s="1">
        <f t="shared" si="5"/>
        <v>0</v>
      </c>
      <c r="O51" s="2">
        <f t="shared" si="6"/>
        <v>0</v>
      </c>
    </row>
    <row r="52" spans="1:15" s="28" customFormat="1" ht="28.5" x14ac:dyDescent="0.2">
      <c r="A52" s="29">
        <v>34</v>
      </c>
      <c r="B52" s="87" t="s">
        <v>74</v>
      </c>
      <c r="C52" s="9"/>
      <c r="D52" s="88">
        <v>1</v>
      </c>
      <c r="E52" s="88" t="s">
        <v>111</v>
      </c>
      <c r="F52" s="10"/>
      <c r="G52" s="11">
        <v>0</v>
      </c>
      <c r="H52" s="1">
        <f t="shared" ref="H52:H88" si="7">+ROUND(F52*G52,0)</f>
        <v>0</v>
      </c>
      <c r="I52" s="11">
        <v>0</v>
      </c>
      <c r="J52" s="1">
        <f t="shared" ref="J52:J88" si="8">ROUND(F52*I52,0)</f>
        <v>0</v>
      </c>
      <c r="K52" s="1">
        <f t="shared" ref="K52:K88" si="9">ROUND(F52+H52+J52,0)</f>
        <v>0</v>
      </c>
      <c r="L52" s="1">
        <f t="shared" ref="L52:L88" si="10">ROUND(F52*D52,0)</f>
        <v>0</v>
      </c>
      <c r="M52" s="1">
        <f t="shared" ref="M52:M88" si="11">ROUND(D52*H52,0)</f>
        <v>0</v>
      </c>
      <c r="N52" s="1">
        <f t="shared" ref="N52:N88" si="12">ROUND(J52*D52,0)</f>
        <v>0</v>
      </c>
      <c r="O52" s="2">
        <f t="shared" ref="O52:O88" si="13">ROUND(L52+N52+M52,0)</f>
        <v>0</v>
      </c>
    </row>
    <row r="53" spans="1:15" s="28" customFormat="1" x14ac:dyDescent="0.2">
      <c r="A53" s="29">
        <v>35</v>
      </c>
      <c r="B53" s="87" t="s">
        <v>75</v>
      </c>
      <c r="C53" s="9"/>
      <c r="D53" s="88">
        <v>3</v>
      </c>
      <c r="E53" s="88" t="s">
        <v>110</v>
      </c>
      <c r="F53" s="10"/>
      <c r="G53" s="11">
        <v>0</v>
      </c>
      <c r="H53" s="1">
        <f t="shared" si="7"/>
        <v>0</v>
      </c>
      <c r="I53" s="11">
        <v>0</v>
      </c>
      <c r="J53" s="1">
        <f t="shared" si="8"/>
        <v>0</v>
      </c>
      <c r="K53" s="1">
        <f t="shared" si="9"/>
        <v>0</v>
      </c>
      <c r="L53" s="1">
        <f t="shared" si="10"/>
        <v>0</v>
      </c>
      <c r="M53" s="1">
        <f t="shared" si="11"/>
        <v>0</v>
      </c>
      <c r="N53" s="1">
        <f t="shared" si="12"/>
        <v>0</v>
      </c>
      <c r="O53" s="2">
        <f t="shared" si="13"/>
        <v>0</v>
      </c>
    </row>
    <row r="54" spans="1:15" s="28" customFormat="1" x14ac:dyDescent="0.2">
      <c r="A54" s="29">
        <v>36</v>
      </c>
      <c r="B54" s="87" t="s">
        <v>76</v>
      </c>
      <c r="C54" s="9"/>
      <c r="D54" s="88">
        <v>2</v>
      </c>
      <c r="E54" s="88" t="s">
        <v>111</v>
      </c>
      <c r="F54" s="10"/>
      <c r="G54" s="11">
        <v>0</v>
      </c>
      <c r="H54" s="1">
        <f t="shared" si="7"/>
        <v>0</v>
      </c>
      <c r="I54" s="11">
        <v>0</v>
      </c>
      <c r="J54" s="1">
        <f t="shared" si="8"/>
        <v>0</v>
      </c>
      <c r="K54" s="1">
        <f t="shared" si="9"/>
        <v>0</v>
      </c>
      <c r="L54" s="1">
        <f t="shared" si="10"/>
        <v>0</v>
      </c>
      <c r="M54" s="1">
        <f t="shared" si="11"/>
        <v>0</v>
      </c>
      <c r="N54" s="1">
        <f t="shared" si="12"/>
        <v>0</v>
      </c>
      <c r="O54" s="2">
        <f t="shared" si="13"/>
        <v>0</v>
      </c>
    </row>
    <row r="55" spans="1:15" s="28" customFormat="1" x14ac:dyDescent="0.2">
      <c r="A55" s="29">
        <v>37</v>
      </c>
      <c r="B55" s="87" t="s">
        <v>77</v>
      </c>
      <c r="C55" s="9"/>
      <c r="D55" s="88">
        <v>1</v>
      </c>
      <c r="E55" s="88" t="s">
        <v>110</v>
      </c>
      <c r="F55" s="10"/>
      <c r="G55" s="11">
        <v>0</v>
      </c>
      <c r="H55" s="1">
        <f t="shared" si="7"/>
        <v>0</v>
      </c>
      <c r="I55" s="11">
        <v>0</v>
      </c>
      <c r="J55" s="1">
        <f t="shared" si="8"/>
        <v>0</v>
      </c>
      <c r="K55" s="1">
        <f t="shared" si="9"/>
        <v>0</v>
      </c>
      <c r="L55" s="1">
        <f t="shared" si="10"/>
        <v>0</v>
      </c>
      <c r="M55" s="1">
        <f t="shared" si="11"/>
        <v>0</v>
      </c>
      <c r="N55" s="1">
        <f t="shared" si="12"/>
        <v>0</v>
      </c>
      <c r="O55" s="2">
        <f t="shared" si="13"/>
        <v>0</v>
      </c>
    </row>
    <row r="56" spans="1:15" s="28" customFormat="1" ht="28.5" x14ac:dyDescent="0.2">
      <c r="A56" s="29">
        <v>38</v>
      </c>
      <c r="B56" s="87" t="s">
        <v>78</v>
      </c>
      <c r="C56" s="9"/>
      <c r="D56" s="88">
        <v>1</v>
      </c>
      <c r="E56" s="88" t="s">
        <v>112</v>
      </c>
      <c r="F56" s="10"/>
      <c r="G56" s="11">
        <v>0</v>
      </c>
      <c r="H56" s="1">
        <f t="shared" si="7"/>
        <v>0</v>
      </c>
      <c r="I56" s="11">
        <v>0</v>
      </c>
      <c r="J56" s="1">
        <f t="shared" si="8"/>
        <v>0</v>
      </c>
      <c r="K56" s="1">
        <f t="shared" si="9"/>
        <v>0</v>
      </c>
      <c r="L56" s="1">
        <f t="shared" si="10"/>
        <v>0</v>
      </c>
      <c r="M56" s="1">
        <f t="shared" si="11"/>
        <v>0</v>
      </c>
      <c r="N56" s="1">
        <f t="shared" si="12"/>
        <v>0</v>
      </c>
      <c r="O56" s="2">
        <f t="shared" si="13"/>
        <v>0</v>
      </c>
    </row>
    <row r="57" spans="1:15" s="28" customFormat="1" x14ac:dyDescent="0.2">
      <c r="A57" s="29">
        <v>39</v>
      </c>
      <c r="B57" s="87" t="s">
        <v>79</v>
      </c>
      <c r="C57" s="9"/>
      <c r="D57" s="88">
        <v>1</v>
      </c>
      <c r="E57" s="88" t="s">
        <v>111</v>
      </c>
      <c r="F57" s="10"/>
      <c r="G57" s="11">
        <v>0</v>
      </c>
      <c r="H57" s="1">
        <f t="shared" si="7"/>
        <v>0</v>
      </c>
      <c r="I57" s="11">
        <v>0</v>
      </c>
      <c r="J57" s="1">
        <f t="shared" si="8"/>
        <v>0</v>
      </c>
      <c r="K57" s="1">
        <f t="shared" si="9"/>
        <v>0</v>
      </c>
      <c r="L57" s="1">
        <f t="shared" si="10"/>
        <v>0</v>
      </c>
      <c r="M57" s="1">
        <f t="shared" si="11"/>
        <v>0</v>
      </c>
      <c r="N57" s="1">
        <f t="shared" si="12"/>
        <v>0</v>
      </c>
      <c r="O57" s="2">
        <f t="shared" si="13"/>
        <v>0</v>
      </c>
    </row>
    <row r="58" spans="1:15" s="28" customFormat="1" x14ac:dyDescent="0.2">
      <c r="A58" s="29">
        <v>40</v>
      </c>
      <c r="B58" s="87" t="s">
        <v>80</v>
      </c>
      <c r="C58" s="9"/>
      <c r="D58" s="88">
        <v>3</v>
      </c>
      <c r="E58" s="88" t="s">
        <v>111</v>
      </c>
      <c r="F58" s="10"/>
      <c r="G58" s="11">
        <v>0</v>
      </c>
      <c r="H58" s="1">
        <f t="shared" si="7"/>
        <v>0</v>
      </c>
      <c r="I58" s="11">
        <v>0</v>
      </c>
      <c r="J58" s="1">
        <f t="shared" si="8"/>
        <v>0</v>
      </c>
      <c r="K58" s="1">
        <f t="shared" si="9"/>
        <v>0</v>
      </c>
      <c r="L58" s="1">
        <f t="shared" si="10"/>
        <v>0</v>
      </c>
      <c r="M58" s="1">
        <f t="shared" si="11"/>
        <v>0</v>
      </c>
      <c r="N58" s="1">
        <f t="shared" si="12"/>
        <v>0</v>
      </c>
      <c r="O58" s="2">
        <f t="shared" si="13"/>
        <v>0</v>
      </c>
    </row>
    <row r="59" spans="1:15" s="28" customFormat="1" x14ac:dyDescent="0.2">
      <c r="A59" s="29">
        <v>41</v>
      </c>
      <c r="B59" s="87" t="s">
        <v>81</v>
      </c>
      <c r="C59" s="9"/>
      <c r="D59" s="88">
        <v>1</v>
      </c>
      <c r="E59" s="88" t="s">
        <v>111</v>
      </c>
      <c r="F59" s="10"/>
      <c r="G59" s="11">
        <v>0</v>
      </c>
      <c r="H59" s="1">
        <f t="shared" si="7"/>
        <v>0</v>
      </c>
      <c r="I59" s="11">
        <v>0</v>
      </c>
      <c r="J59" s="1">
        <f t="shared" si="8"/>
        <v>0</v>
      </c>
      <c r="K59" s="1">
        <f t="shared" si="9"/>
        <v>0</v>
      </c>
      <c r="L59" s="1">
        <f t="shared" si="10"/>
        <v>0</v>
      </c>
      <c r="M59" s="1">
        <f t="shared" si="11"/>
        <v>0</v>
      </c>
      <c r="N59" s="1">
        <f t="shared" si="12"/>
        <v>0</v>
      </c>
      <c r="O59" s="2">
        <f t="shared" si="13"/>
        <v>0</v>
      </c>
    </row>
    <row r="60" spans="1:15" s="28" customFormat="1" x14ac:dyDescent="0.2">
      <c r="A60" s="29">
        <v>42</v>
      </c>
      <c r="B60" s="87" t="s">
        <v>82</v>
      </c>
      <c r="C60" s="9"/>
      <c r="D60" s="88">
        <v>1</v>
      </c>
      <c r="E60" s="88" t="s">
        <v>111</v>
      </c>
      <c r="F60" s="10"/>
      <c r="G60" s="11">
        <v>0</v>
      </c>
      <c r="H60" s="1">
        <f t="shared" si="7"/>
        <v>0</v>
      </c>
      <c r="I60" s="11">
        <v>0</v>
      </c>
      <c r="J60" s="1">
        <f t="shared" si="8"/>
        <v>0</v>
      </c>
      <c r="K60" s="1">
        <f t="shared" si="9"/>
        <v>0</v>
      </c>
      <c r="L60" s="1">
        <f t="shared" si="10"/>
        <v>0</v>
      </c>
      <c r="M60" s="1">
        <f t="shared" si="11"/>
        <v>0</v>
      </c>
      <c r="N60" s="1">
        <f t="shared" si="12"/>
        <v>0</v>
      </c>
      <c r="O60" s="2">
        <f t="shared" si="13"/>
        <v>0</v>
      </c>
    </row>
    <row r="61" spans="1:15" s="28" customFormat="1" ht="28.5" x14ac:dyDescent="0.2">
      <c r="A61" s="29">
        <v>43</v>
      </c>
      <c r="B61" s="87" t="s">
        <v>83</v>
      </c>
      <c r="C61" s="9"/>
      <c r="D61" s="88">
        <v>1</v>
      </c>
      <c r="E61" s="88" t="s">
        <v>111</v>
      </c>
      <c r="F61" s="10"/>
      <c r="G61" s="11">
        <v>0</v>
      </c>
      <c r="H61" s="1">
        <f t="shared" si="7"/>
        <v>0</v>
      </c>
      <c r="I61" s="11">
        <v>0</v>
      </c>
      <c r="J61" s="1">
        <f t="shared" si="8"/>
        <v>0</v>
      </c>
      <c r="K61" s="1">
        <f t="shared" si="9"/>
        <v>0</v>
      </c>
      <c r="L61" s="1">
        <f t="shared" si="10"/>
        <v>0</v>
      </c>
      <c r="M61" s="1">
        <f t="shared" si="11"/>
        <v>0</v>
      </c>
      <c r="N61" s="1">
        <f t="shared" si="12"/>
        <v>0</v>
      </c>
      <c r="O61" s="2">
        <f t="shared" si="13"/>
        <v>0</v>
      </c>
    </row>
    <row r="62" spans="1:15" s="28" customFormat="1" x14ac:dyDescent="0.2">
      <c r="A62" s="29">
        <v>44</v>
      </c>
      <c r="B62" s="87" t="s">
        <v>84</v>
      </c>
      <c r="C62" s="9"/>
      <c r="D62" s="88">
        <v>1</v>
      </c>
      <c r="E62" s="88" t="s">
        <v>111</v>
      </c>
      <c r="F62" s="10"/>
      <c r="G62" s="11">
        <v>0</v>
      </c>
      <c r="H62" s="1">
        <f t="shared" si="7"/>
        <v>0</v>
      </c>
      <c r="I62" s="11">
        <v>0</v>
      </c>
      <c r="J62" s="1">
        <f t="shared" si="8"/>
        <v>0</v>
      </c>
      <c r="K62" s="1">
        <f t="shared" si="9"/>
        <v>0</v>
      </c>
      <c r="L62" s="1">
        <f t="shared" si="10"/>
        <v>0</v>
      </c>
      <c r="M62" s="1">
        <f t="shared" si="11"/>
        <v>0</v>
      </c>
      <c r="N62" s="1">
        <f t="shared" si="12"/>
        <v>0</v>
      </c>
      <c r="O62" s="2">
        <f t="shared" si="13"/>
        <v>0</v>
      </c>
    </row>
    <row r="63" spans="1:15" s="28" customFormat="1" x14ac:dyDescent="0.2">
      <c r="A63" s="29">
        <v>45</v>
      </c>
      <c r="B63" s="87" t="s">
        <v>85</v>
      </c>
      <c r="C63" s="9"/>
      <c r="D63" s="88">
        <v>5</v>
      </c>
      <c r="E63" s="88" t="s">
        <v>110</v>
      </c>
      <c r="F63" s="10"/>
      <c r="G63" s="11">
        <v>0</v>
      </c>
      <c r="H63" s="1">
        <f t="shared" si="7"/>
        <v>0</v>
      </c>
      <c r="I63" s="11">
        <v>0</v>
      </c>
      <c r="J63" s="1">
        <f t="shared" si="8"/>
        <v>0</v>
      </c>
      <c r="K63" s="1">
        <f t="shared" si="9"/>
        <v>0</v>
      </c>
      <c r="L63" s="1">
        <f t="shared" si="10"/>
        <v>0</v>
      </c>
      <c r="M63" s="1">
        <f t="shared" si="11"/>
        <v>0</v>
      </c>
      <c r="N63" s="1">
        <f t="shared" si="12"/>
        <v>0</v>
      </c>
      <c r="O63" s="2">
        <f t="shared" si="13"/>
        <v>0</v>
      </c>
    </row>
    <row r="64" spans="1:15" s="28" customFormat="1" ht="28.5" x14ac:dyDescent="0.2">
      <c r="A64" s="29">
        <v>46</v>
      </c>
      <c r="B64" s="87" t="s">
        <v>86</v>
      </c>
      <c r="C64" s="9"/>
      <c r="D64" s="88">
        <v>1</v>
      </c>
      <c r="E64" s="88" t="s">
        <v>111</v>
      </c>
      <c r="F64" s="10"/>
      <c r="G64" s="11">
        <v>0</v>
      </c>
      <c r="H64" s="1">
        <f t="shared" si="7"/>
        <v>0</v>
      </c>
      <c r="I64" s="11">
        <v>0</v>
      </c>
      <c r="J64" s="1">
        <f t="shared" si="8"/>
        <v>0</v>
      </c>
      <c r="K64" s="1">
        <f t="shared" si="9"/>
        <v>0</v>
      </c>
      <c r="L64" s="1">
        <f t="shared" si="10"/>
        <v>0</v>
      </c>
      <c r="M64" s="1">
        <f t="shared" si="11"/>
        <v>0</v>
      </c>
      <c r="N64" s="1">
        <f t="shared" si="12"/>
        <v>0</v>
      </c>
      <c r="O64" s="2">
        <f t="shared" si="13"/>
        <v>0</v>
      </c>
    </row>
    <row r="65" spans="1:15" s="28" customFormat="1" x14ac:dyDescent="0.2">
      <c r="A65" s="29">
        <v>47</v>
      </c>
      <c r="B65" s="87" t="s">
        <v>87</v>
      </c>
      <c r="C65" s="9"/>
      <c r="D65" s="88">
        <v>1</v>
      </c>
      <c r="E65" s="88" t="s">
        <v>111</v>
      </c>
      <c r="F65" s="10"/>
      <c r="G65" s="11">
        <v>0</v>
      </c>
      <c r="H65" s="1">
        <f t="shared" si="7"/>
        <v>0</v>
      </c>
      <c r="I65" s="11">
        <v>0</v>
      </c>
      <c r="J65" s="1">
        <f t="shared" si="8"/>
        <v>0</v>
      </c>
      <c r="K65" s="1">
        <f t="shared" si="9"/>
        <v>0</v>
      </c>
      <c r="L65" s="1">
        <f t="shared" si="10"/>
        <v>0</v>
      </c>
      <c r="M65" s="1">
        <f t="shared" si="11"/>
        <v>0</v>
      </c>
      <c r="N65" s="1">
        <f t="shared" si="12"/>
        <v>0</v>
      </c>
      <c r="O65" s="2">
        <f t="shared" si="13"/>
        <v>0</v>
      </c>
    </row>
    <row r="66" spans="1:15" s="28" customFormat="1" ht="28.5" x14ac:dyDescent="0.2">
      <c r="A66" s="29">
        <v>48</v>
      </c>
      <c r="B66" s="87" t="s">
        <v>88</v>
      </c>
      <c r="C66" s="9"/>
      <c r="D66" s="88">
        <v>2</v>
      </c>
      <c r="E66" s="88" t="s">
        <v>112</v>
      </c>
      <c r="F66" s="10"/>
      <c r="G66" s="11">
        <v>0</v>
      </c>
      <c r="H66" s="1">
        <f t="shared" si="7"/>
        <v>0</v>
      </c>
      <c r="I66" s="11">
        <v>0</v>
      </c>
      <c r="J66" s="1">
        <f t="shared" si="8"/>
        <v>0</v>
      </c>
      <c r="K66" s="1">
        <f t="shared" si="9"/>
        <v>0</v>
      </c>
      <c r="L66" s="1">
        <f t="shared" si="10"/>
        <v>0</v>
      </c>
      <c r="M66" s="1">
        <f t="shared" si="11"/>
        <v>0</v>
      </c>
      <c r="N66" s="1">
        <f t="shared" si="12"/>
        <v>0</v>
      </c>
      <c r="O66" s="2">
        <f t="shared" si="13"/>
        <v>0</v>
      </c>
    </row>
    <row r="67" spans="1:15" s="28" customFormat="1" x14ac:dyDescent="0.2">
      <c r="A67" s="29">
        <v>49</v>
      </c>
      <c r="B67" s="87" t="s">
        <v>89</v>
      </c>
      <c r="C67" s="9"/>
      <c r="D67" s="88">
        <v>1</v>
      </c>
      <c r="E67" s="88" t="s">
        <v>111</v>
      </c>
      <c r="F67" s="10"/>
      <c r="G67" s="11">
        <v>0</v>
      </c>
      <c r="H67" s="1">
        <f t="shared" si="7"/>
        <v>0</v>
      </c>
      <c r="I67" s="11">
        <v>0</v>
      </c>
      <c r="J67" s="1">
        <f t="shared" si="8"/>
        <v>0</v>
      </c>
      <c r="K67" s="1">
        <f t="shared" si="9"/>
        <v>0</v>
      </c>
      <c r="L67" s="1">
        <f t="shared" si="10"/>
        <v>0</v>
      </c>
      <c r="M67" s="1">
        <f t="shared" si="11"/>
        <v>0</v>
      </c>
      <c r="N67" s="1">
        <f t="shared" si="12"/>
        <v>0</v>
      </c>
      <c r="O67" s="2">
        <f t="shared" si="13"/>
        <v>0</v>
      </c>
    </row>
    <row r="68" spans="1:15" s="28" customFormat="1" x14ac:dyDescent="0.2">
      <c r="A68" s="29">
        <v>50</v>
      </c>
      <c r="B68" s="87" t="s">
        <v>45</v>
      </c>
      <c r="C68" s="9"/>
      <c r="D68" s="88">
        <v>3</v>
      </c>
      <c r="E68" s="88" t="s">
        <v>110</v>
      </c>
      <c r="F68" s="10"/>
      <c r="G68" s="11">
        <v>0</v>
      </c>
      <c r="H68" s="1">
        <f t="shared" si="7"/>
        <v>0</v>
      </c>
      <c r="I68" s="11">
        <v>0</v>
      </c>
      <c r="J68" s="1">
        <f t="shared" si="8"/>
        <v>0</v>
      </c>
      <c r="K68" s="1">
        <f t="shared" si="9"/>
        <v>0</v>
      </c>
      <c r="L68" s="1">
        <f t="shared" si="10"/>
        <v>0</v>
      </c>
      <c r="M68" s="1">
        <f t="shared" si="11"/>
        <v>0</v>
      </c>
      <c r="N68" s="1">
        <f t="shared" si="12"/>
        <v>0</v>
      </c>
      <c r="O68" s="2">
        <f t="shared" si="13"/>
        <v>0</v>
      </c>
    </row>
    <row r="69" spans="1:15" s="28" customFormat="1" x14ac:dyDescent="0.2">
      <c r="A69" s="29">
        <v>51</v>
      </c>
      <c r="B69" s="87" t="s">
        <v>90</v>
      </c>
      <c r="C69" s="9"/>
      <c r="D69" s="88">
        <v>2</v>
      </c>
      <c r="E69" s="88" t="s">
        <v>110</v>
      </c>
      <c r="F69" s="10"/>
      <c r="G69" s="11">
        <v>0</v>
      </c>
      <c r="H69" s="1">
        <f t="shared" si="7"/>
        <v>0</v>
      </c>
      <c r="I69" s="11">
        <v>0</v>
      </c>
      <c r="J69" s="1">
        <f t="shared" si="8"/>
        <v>0</v>
      </c>
      <c r="K69" s="1">
        <f t="shared" si="9"/>
        <v>0</v>
      </c>
      <c r="L69" s="1">
        <f t="shared" si="10"/>
        <v>0</v>
      </c>
      <c r="M69" s="1">
        <f t="shared" si="11"/>
        <v>0</v>
      </c>
      <c r="N69" s="1">
        <f t="shared" si="12"/>
        <v>0</v>
      </c>
      <c r="O69" s="2">
        <f t="shared" si="13"/>
        <v>0</v>
      </c>
    </row>
    <row r="70" spans="1:15" s="28" customFormat="1" x14ac:dyDescent="0.2">
      <c r="A70" s="29">
        <v>52</v>
      </c>
      <c r="B70" s="87" t="s">
        <v>91</v>
      </c>
      <c r="C70" s="9"/>
      <c r="D70" s="88">
        <v>2</v>
      </c>
      <c r="E70" s="88" t="s">
        <v>112</v>
      </c>
      <c r="F70" s="10"/>
      <c r="G70" s="11">
        <v>0</v>
      </c>
      <c r="H70" s="1">
        <f t="shared" si="7"/>
        <v>0</v>
      </c>
      <c r="I70" s="11">
        <v>0</v>
      </c>
      <c r="J70" s="1">
        <f t="shared" si="8"/>
        <v>0</v>
      </c>
      <c r="K70" s="1">
        <f t="shared" si="9"/>
        <v>0</v>
      </c>
      <c r="L70" s="1">
        <f t="shared" si="10"/>
        <v>0</v>
      </c>
      <c r="M70" s="1">
        <f t="shared" si="11"/>
        <v>0</v>
      </c>
      <c r="N70" s="1">
        <f t="shared" si="12"/>
        <v>0</v>
      </c>
      <c r="O70" s="2">
        <f t="shared" si="13"/>
        <v>0</v>
      </c>
    </row>
    <row r="71" spans="1:15" s="28" customFormat="1" x14ac:dyDescent="0.2">
      <c r="A71" s="29">
        <v>53</v>
      </c>
      <c r="B71" s="87" t="s">
        <v>92</v>
      </c>
      <c r="C71" s="9"/>
      <c r="D71" s="88">
        <v>1</v>
      </c>
      <c r="E71" s="88" t="s">
        <v>111</v>
      </c>
      <c r="F71" s="10"/>
      <c r="G71" s="11">
        <v>0</v>
      </c>
      <c r="H71" s="1">
        <f t="shared" si="7"/>
        <v>0</v>
      </c>
      <c r="I71" s="11">
        <v>0</v>
      </c>
      <c r="J71" s="1">
        <f t="shared" si="8"/>
        <v>0</v>
      </c>
      <c r="K71" s="1">
        <f t="shared" si="9"/>
        <v>0</v>
      </c>
      <c r="L71" s="1">
        <f t="shared" si="10"/>
        <v>0</v>
      </c>
      <c r="M71" s="1">
        <f t="shared" si="11"/>
        <v>0</v>
      </c>
      <c r="N71" s="1">
        <f t="shared" si="12"/>
        <v>0</v>
      </c>
      <c r="O71" s="2">
        <f t="shared" si="13"/>
        <v>0</v>
      </c>
    </row>
    <row r="72" spans="1:15" s="28" customFormat="1" x14ac:dyDescent="0.2">
      <c r="A72" s="29">
        <v>54</v>
      </c>
      <c r="B72" s="87" t="s">
        <v>93</v>
      </c>
      <c r="C72" s="9"/>
      <c r="D72" s="88">
        <v>1</v>
      </c>
      <c r="E72" s="88" t="s">
        <v>112</v>
      </c>
      <c r="F72" s="10"/>
      <c r="G72" s="11">
        <v>0</v>
      </c>
      <c r="H72" s="1">
        <f t="shared" si="7"/>
        <v>0</v>
      </c>
      <c r="I72" s="11">
        <v>0</v>
      </c>
      <c r="J72" s="1">
        <f t="shared" si="8"/>
        <v>0</v>
      </c>
      <c r="K72" s="1">
        <f t="shared" si="9"/>
        <v>0</v>
      </c>
      <c r="L72" s="1">
        <f t="shared" si="10"/>
        <v>0</v>
      </c>
      <c r="M72" s="1">
        <f t="shared" si="11"/>
        <v>0</v>
      </c>
      <c r="N72" s="1">
        <f t="shared" si="12"/>
        <v>0</v>
      </c>
      <c r="O72" s="2">
        <f t="shared" si="13"/>
        <v>0</v>
      </c>
    </row>
    <row r="73" spans="1:15" s="28" customFormat="1" x14ac:dyDescent="0.2">
      <c r="A73" s="29">
        <v>55</v>
      </c>
      <c r="B73" s="87" t="s">
        <v>94</v>
      </c>
      <c r="C73" s="9"/>
      <c r="D73" s="88">
        <v>1</v>
      </c>
      <c r="E73" s="88" t="s">
        <v>111</v>
      </c>
      <c r="F73" s="10"/>
      <c r="G73" s="11">
        <v>0</v>
      </c>
      <c r="H73" s="1">
        <f t="shared" si="7"/>
        <v>0</v>
      </c>
      <c r="I73" s="11">
        <v>0</v>
      </c>
      <c r="J73" s="1">
        <f t="shared" si="8"/>
        <v>0</v>
      </c>
      <c r="K73" s="1">
        <f t="shared" si="9"/>
        <v>0</v>
      </c>
      <c r="L73" s="1">
        <f t="shared" si="10"/>
        <v>0</v>
      </c>
      <c r="M73" s="1">
        <f t="shared" si="11"/>
        <v>0</v>
      </c>
      <c r="N73" s="1">
        <f t="shared" si="12"/>
        <v>0</v>
      </c>
      <c r="O73" s="2">
        <f t="shared" si="13"/>
        <v>0</v>
      </c>
    </row>
    <row r="74" spans="1:15" s="28" customFormat="1" x14ac:dyDescent="0.2">
      <c r="A74" s="29">
        <v>56</v>
      </c>
      <c r="B74" s="87" t="s">
        <v>95</v>
      </c>
      <c r="C74" s="9"/>
      <c r="D74" s="88">
        <v>1</v>
      </c>
      <c r="E74" s="88" t="s">
        <v>111</v>
      </c>
      <c r="F74" s="10"/>
      <c r="G74" s="11">
        <v>0</v>
      </c>
      <c r="H74" s="1">
        <f t="shared" si="7"/>
        <v>0</v>
      </c>
      <c r="I74" s="11">
        <v>0</v>
      </c>
      <c r="J74" s="1">
        <f t="shared" si="8"/>
        <v>0</v>
      </c>
      <c r="K74" s="1">
        <f t="shared" si="9"/>
        <v>0</v>
      </c>
      <c r="L74" s="1">
        <f t="shared" si="10"/>
        <v>0</v>
      </c>
      <c r="M74" s="1">
        <f t="shared" si="11"/>
        <v>0</v>
      </c>
      <c r="N74" s="1">
        <f t="shared" si="12"/>
        <v>0</v>
      </c>
      <c r="O74" s="2">
        <f t="shared" si="13"/>
        <v>0</v>
      </c>
    </row>
    <row r="75" spans="1:15" s="28" customFormat="1" x14ac:dyDescent="0.2">
      <c r="A75" s="29">
        <v>57</v>
      </c>
      <c r="B75" s="87" t="s">
        <v>96</v>
      </c>
      <c r="C75" s="9"/>
      <c r="D75" s="88">
        <v>1</v>
      </c>
      <c r="E75" s="88" t="s">
        <v>111</v>
      </c>
      <c r="F75" s="10"/>
      <c r="G75" s="11">
        <v>0</v>
      </c>
      <c r="H75" s="1">
        <f t="shared" si="7"/>
        <v>0</v>
      </c>
      <c r="I75" s="11">
        <v>0</v>
      </c>
      <c r="J75" s="1">
        <f t="shared" si="8"/>
        <v>0</v>
      </c>
      <c r="K75" s="1">
        <f t="shared" si="9"/>
        <v>0</v>
      </c>
      <c r="L75" s="1">
        <f t="shared" si="10"/>
        <v>0</v>
      </c>
      <c r="M75" s="1">
        <f t="shared" si="11"/>
        <v>0</v>
      </c>
      <c r="N75" s="1">
        <f t="shared" si="12"/>
        <v>0</v>
      </c>
      <c r="O75" s="2">
        <f t="shared" si="13"/>
        <v>0</v>
      </c>
    </row>
    <row r="76" spans="1:15" s="28" customFormat="1" x14ac:dyDescent="0.2">
      <c r="A76" s="29">
        <v>58</v>
      </c>
      <c r="B76" s="87" t="s">
        <v>97</v>
      </c>
      <c r="C76" s="9"/>
      <c r="D76" s="88">
        <v>1</v>
      </c>
      <c r="E76" s="88" t="s">
        <v>111</v>
      </c>
      <c r="F76" s="10"/>
      <c r="G76" s="11">
        <v>0</v>
      </c>
      <c r="H76" s="1">
        <f t="shared" si="7"/>
        <v>0</v>
      </c>
      <c r="I76" s="11">
        <v>0</v>
      </c>
      <c r="J76" s="1">
        <f t="shared" si="8"/>
        <v>0</v>
      </c>
      <c r="K76" s="1">
        <f t="shared" si="9"/>
        <v>0</v>
      </c>
      <c r="L76" s="1">
        <f t="shared" si="10"/>
        <v>0</v>
      </c>
      <c r="M76" s="1">
        <f t="shared" si="11"/>
        <v>0</v>
      </c>
      <c r="N76" s="1">
        <f t="shared" si="12"/>
        <v>0</v>
      </c>
      <c r="O76" s="2">
        <f t="shared" si="13"/>
        <v>0</v>
      </c>
    </row>
    <row r="77" spans="1:15" s="28" customFormat="1" x14ac:dyDescent="0.2">
      <c r="A77" s="29">
        <v>59</v>
      </c>
      <c r="B77" s="87" t="s">
        <v>98</v>
      </c>
      <c r="C77" s="9"/>
      <c r="D77" s="88">
        <v>2</v>
      </c>
      <c r="E77" s="88" t="s">
        <v>111</v>
      </c>
      <c r="F77" s="10"/>
      <c r="G77" s="11">
        <v>0</v>
      </c>
      <c r="H77" s="1">
        <f t="shared" si="7"/>
        <v>0</v>
      </c>
      <c r="I77" s="11">
        <v>0</v>
      </c>
      <c r="J77" s="1">
        <f t="shared" si="8"/>
        <v>0</v>
      </c>
      <c r="K77" s="1">
        <f t="shared" si="9"/>
        <v>0</v>
      </c>
      <c r="L77" s="1">
        <f t="shared" si="10"/>
        <v>0</v>
      </c>
      <c r="M77" s="1">
        <f t="shared" si="11"/>
        <v>0</v>
      </c>
      <c r="N77" s="1">
        <f t="shared" si="12"/>
        <v>0</v>
      </c>
      <c r="O77" s="2">
        <f t="shared" si="13"/>
        <v>0</v>
      </c>
    </row>
    <row r="78" spans="1:15" s="28" customFormat="1" ht="28.5" x14ac:dyDescent="0.2">
      <c r="A78" s="29">
        <v>60</v>
      </c>
      <c r="B78" s="87" t="s">
        <v>99</v>
      </c>
      <c r="C78" s="9"/>
      <c r="D78" s="88">
        <v>3</v>
      </c>
      <c r="E78" s="88" t="s">
        <v>111</v>
      </c>
      <c r="F78" s="10"/>
      <c r="G78" s="11">
        <v>0</v>
      </c>
      <c r="H78" s="1">
        <f t="shared" si="7"/>
        <v>0</v>
      </c>
      <c r="I78" s="11">
        <v>0</v>
      </c>
      <c r="J78" s="1">
        <f t="shared" si="8"/>
        <v>0</v>
      </c>
      <c r="K78" s="1">
        <f t="shared" si="9"/>
        <v>0</v>
      </c>
      <c r="L78" s="1">
        <f t="shared" si="10"/>
        <v>0</v>
      </c>
      <c r="M78" s="1">
        <f t="shared" si="11"/>
        <v>0</v>
      </c>
      <c r="N78" s="1">
        <f t="shared" si="12"/>
        <v>0</v>
      </c>
      <c r="O78" s="2">
        <f t="shared" si="13"/>
        <v>0</v>
      </c>
    </row>
    <row r="79" spans="1:15" s="28" customFormat="1" ht="28.5" x14ac:dyDescent="0.2">
      <c r="A79" s="29">
        <v>61</v>
      </c>
      <c r="B79" s="87" t="s">
        <v>100</v>
      </c>
      <c r="C79" s="9"/>
      <c r="D79" s="88">
        <v>2</v>
      </c>
      <c r="E79" s="88" t="s">
        <v>111</v>
      </c>
      <c r="F79" s="10"/>
      <c r="G79" s="11">
        <v>0</v>
      </c>
      <c r="H79" s="1">
        <f t="shared" si="7"/>
        <v>0</v>
      </c>
      <c r="I79" s="11">
        <v>0</v>
      </c>
      <c r="J79" s="1">
        <f t="shared" si="8"/>
        <v>0</v>
      </c>
      <c r="K79" s="1">
        <f t="shared" si="9"/>
        <v>0</v>
      </c>
      <c r="L79" s="1">
        <f t="shared" si="10"/>
        <v>0</v>
      </c>
      <c r="M79" s="1">
        <f t="shared" si="11"/>
        <v>0</v>
      </c>
      <c r="N79" s="1">
        <f t="shared" si="12"/>
        <v>0</v>
      </c>
      <c r="O79" s="2">
        <f t="shared" si="13"/>
        <v>0</v>
      </c>
    </row>
    <row r="80" spans="1:15" s="28" customFormat="1" x14ac:dyDescent="0.2">
      <c r="A80" s="29">
        <v>62</v>
      </c>
      <c r="B80" s="87" t="s">
        <v>101</v>
      </c>
      <c r="C80" s="9"/>
      <c r="D80" s="88">
        <v>2</v>
      </c>
      <c r="E80" s="88" t="s">
        <v>110</v>
      </c>
      <c r="F80" s="10"/>
      <c r="G80" s="11">
        <v>0</v>
      </c>
      <c r="H80" s="1">
        <f t="shared" si="7"/>
        <v>0</v>
      </c>
      <c r="I80" s="11">
        <v>0</v>
      </c>
      <c r="J80" s="1">
        <f t="shared" si="8"/>
        <v>0</v>
      </c>
      <c r="K80" s="1">
        <f t="shared" si="9"/>
        <v>0</v>
      </c>
      <c r="L80" s="1">
        <f t="shared" si="10"/>
        <v>0</v>
      </c>
      <c r="M80" s="1">
        <f t="shared" si="11"/>
        <v>0</v>
      </c>
      <c r="N80" s="1">
        <f t="shared" si="12"/>
        <v>0</v>
      </c>
      <c r="O80" s="2">
        <f t="shared" si="13"/>
        <v>0</v>
      </c>
    </row>
    <row r="81" spans="1:15" s="28" customFormat="1" x14ac:dyDescent="0.2">
      <c r="A81" s="29">
        <v>63</v>
      </c>
      <c r="B81" s="87" t="s">
        <v>102</v>
      </c>
      <c r="C81" s="9"/>
      <c r="D81" s="88">
        <v>1</v>
      </c>
      <c r="E81" s="88" t="s">
        <v>111</v>
      </c>
      <c r="F81" s="10"/>
      <c r="G81" s="11">
        <v>0</v>
      </c>
      <c r="H81" s="1">
        <f t="shared" si="7"/>
        <v>0</v>
      </c>
      <c r="I81" s="11">
        <v>0</v>
      </c>
      <c r="J81" s="1">
        <f t="shared" si="8"/>
        <v>0</v>
      </c>
      <c r="K81" s="1">
        <f t="shared" si="9"/>
        <v>0</v>
      </c>
      <c r="L81" s="1">
        <f t="shared" si="10"/>
        <v>0</v>
      </c>
      <c r="M81" s="1">
        <f t="shared" si="11"/>
        <v>0</v>
      </c>
      <c r="N81" s="1">
        <f t="shared" si="12"/>
        <v>0</v>
      </c>
      <c r="O81" s="2">
        <f t="shared" si="13"/>
        <v>0</v>
      </c>
    </row>
    <row r="82" spans="1:15" s="28" customFormat="1" ht="28.5" x14ac:dyDescent="0.2">
      <c r="A82" s="29">
        <v>64</v>
      </c>
      <c r="B82" s="87" t="s">
        <v>103</v>
      </c>
      <c r="C82" s="9"/>
      <c r="D82" s="88">
        <v>1</v>
      </c>
      <c r="E82" s="88" t="s">
        <v>111</v>
      </c>
      <c r="F82" s="10"/>
      <c r="G82" s="11">
        <v>0</v>
      </c>
      <c r="H82" s="1">
        <f t="shared" si="7"/>
        <v>0</v>
      </c>
      <c r="I82" s="11">
        <v>0</v>
      </c>
      <c r="J82" s="1">
        <f t="shared" si="8"/>
        <v>0</v>
      </c>
      <c r="K82" s="1">
        <f t="shared" si="9"/>
        <v>0</v>
      </c>
      <c r="L82" s="1">
        <f t="shared" si="10"/>
        <v>0</v>
      </c>
      <c r="M82" s="1">
        <f t="shared" si="11"/>
        <v>0</v>
      </c>
      <c r="N82" s="1">
        <f t="shared" si="12"/>
        <v>0</v>
      </c>
      <c r="O82" s="2">
        <f t="shared" si="13"/>
        <v>0</v>
      </c>
    </row>
    <row r="83" spans="1:15" s="28" customFormat="1" x14ac:dyDescent="0.2">
      <c r="A83" s="29">
        <v>65</v>
      </c>
      <c r="B83" s="87" t="s">
        <v>104</v>
      </c>
      <c r="C83" s="9"/>
      <c r="D83" s="88">
        <v>2</v>
      </c>
      <c r="E83" s="88" t="s">
        <v>112</v>
      </c>
      <c r="F83" s="10"/>
      <c r="G83" s="11">
        <v>0</v>
      </c>
      <c r="H83" s="1">
        <f t="shared" si="7"/>
        <v>0</v>
      </c>
      <c r="I83" s="11">
        <v>0</v>
      </c>
      <c r="J83" s="1">
        <f t="shared" si="8"/>
        <v>0</v>
      </c>
      <c r="K83" s="1">
        <f t="shared" si="9"/>
        <v>0</v>
      </c>
      <c r="L83" s="1">
        <f t="shared" si="10"/>
        <v>0</v>
      </c>
      <c r="M83" s="1">
        <f t="shared" si="11"/>
        <v>0</v>
      </c>
      <c r="N83" s="1">
        <f t="shared" si="12"/>
        <v>0</v>
      </c>
      <c r="O83" s="2">
        <f t="shared" si="13"/>
        <v>0</v>
      </c>
    </row>
    <row r="84" spans="1:15" s="28" customFormat="1" x14ac:dyDescent="0.2">
      <c r="A84" s="29">
        <v>66</v>
      </c>
      <c r="B84" s="87" t="s">
        <v>105</v>
      </c>
      <c r="C84" s="9"/>
      <c r="D84" s="88">
        <v>1</v>
      </c>
      <c r="E84" s="88" t="s">
        <v>111</v>
      </c>
      <c r="F84" s="10"/>
      <c r="G84" s="11">
        <v>0</v>
      </c>
      <c r="H84" s="1">
        <f t="shared" si="7"/>
        <v>0</v>
      </c>
      <c r="I84" s="11">
        <v>0</v>
      </c>
      <c r="J84" s="1">
        <f t="shared" si="8"/>
        <v>0</v>
      </c>
      <c r="K84" s="1">
        <f t="shared" si="9"/>
        <v>0</v>
      </c>
      <c r="L84" s="1">
        <f t="shared" si="10"/>
        <v>0</v>
      </c>
      <c r="M84" s="1">
        <f t="shared" si="11"/>
        <v>0</v>
      </c>
      <c r="N84" s="1">
        <f t="shared" si="12"/>
        <v>0</v>
      </c>
      <c r="O84" s="2">
        <f t="shared" si="13"/>
        <v>0</v>
      </c>
    </row>
    <row r="85" spans="1:15" s="28" customFormat="1" x14ac:dyDescent="0.2">
      <c r="A85" s="29">
        <v>67</v>
      </c>
      <c r="B85" s="87" t="s">
        <v>106</v>
      </c>
      <c r="C85" s="9"/>
      <c r="D85" s="88">
        <v>1</v>
      </c>
      <c r="E85" s="88" t="s">
        <v>111</v>
      </c>
      <c r="F85" s="10"/>
      <c r="G85" s="11">
        <v>0</v>
      </c>
      <c r="H85" s="1">
        <f t="shared" si="7"/>
        <v>0</v>
      </c>
      <c r="I85" s="11">
        <v>0</v>
      </c>
      <c r="J85" s="1">
        <f t="shared" si="8"/>
        <v>0</v>
      </c>
      <c r="K85" s="1">
        <f t="shared" si="9"/>
        <v>0</v>
      </c>
      <c r="L85" s="1">
        <f t="shared" si="10"/>
        <v>0</v>
      </c>
      <c r="M85" s="1">
        <f t="shared" si="11"/>
        <v>0</v>
      </c>
      <c r="N85" s="1">
        <f t="shared" si="12"/>
        <v>0</v>
      </c>
      <c r="O85" s="2">
        <f t="shared" si="13"/>
        <v>0</v>
      </c>
    </row>
    <row r="86" spans="1:15" s="28" customFormat="1" x14ac:dyDescent="0.2">
      <c r="A86" s="29">
        <v>68</v>
      </c>
      <c r="B86" s="87" t="s">
        <v>107</v>
      </c>
      <c r="C86" s="9"/>
      <c r="D86" s="88">
        <v>1</v>
      </c>
      <c r="E86" s="88" t="s">
        <v>111</v>
      </c>
      <c r="F86" s="10"/>
      <c r="G86" s="11">
        <v>0</v>
      </c>
      <c r="H86" s="1">
        <f t="shared" si="7"/>
        <v>0</v>
      </c>
      <c r="I86" s="11">
        <v>0</v>
      </c>
      <c r="J86" s="1">
        <f t="shared" si="8"/>
        <v>0</v>
      </c>
      <c r="K86" s="1">
        <f t="shared" si="9"/>
        <v>0</v>
      </c>
      <c r="L86" s="1">
        <f t="shared" si="10"/>
        <v>0</v>
      </c>
      <c r="M86" s="1">
        <f t="shared" si="11"/>
        <v>0</v>
      </c>
      <c r="N86" s="1">
        <f t="shared" si="12"/>
        <v>0</v>
      </c>
      <c r="O86" s="2">
        <f t="shared" si="13"/>
        <v>0</v>
      </c>
    </row>
    <row r="87" spans="1:15" s="28" customFormat="1" x14ac:dyDescent="0.2">
      <c r="A87" s="29">
        <v>69</v>
      </c>
      <c r="B87" s="87" t="s">
        <v>108</v>
      </c>
      <c r="C87" s="9"/>
      <c r="D87" s="88">
        <v>1</v>
      </c>
      <c r="E87" s="88" t="s">
        <v>110</v>
      </c>
      <c r="F87" s="10"/>
      <c r="G87" s="11">
        <v>0</v>
      </c>
      <c r="H87" s="1">
        <f t="shared" si="7"/>
        <v>0</v>
      </c>
      <c r="I87" s="11">
        <v>0</v>
      </c>
      <c r="J87" s="1">
        <f t="shared" si="8"/>
        <v>0</v>
      </c>
      <c r="K87" s="1">
        <f t="shared" si="9"/>
        <v>0</v>
      </c>
      <c r="L87" s="1">
        <f t="shared" si="10"/>
        <v>0</v>
      </c>
      <c r="M87" s="1">
        <f t="shared" si="11"/>
        <v>0</v>
      </c>
      <c r="N87" s="1">
        <f t="shared" si="12"/>
        <v>0</v>
      </c>
      <c r="O87" s="2">
        <f t="shared" si="13"/>
        <v>0</v>
      </c>
    </row>
    <row r="88" spans="1:15" s="28" customFormat="1" x14ac:dyDescent="0.2">
      <c r="A88" s="29">
        <v>70</v>
      </c>
      <c r="B88" s="87" t="s">
        <v>109</v>
      </c>
      <c r="C88" s="9"/>
      <c r="D88" s="88">
        <v>1</v>
      </c>
      <c r="E88" s="88" t="s">
        <v>110</v>
      </c>
      <c r="F88" s="10"/>
      <c r="G88" s="11">
        <v>0</v>
      </c>
      <c r="H88" s="1">
        <f t="shared" si="7"/>
        <v>0</v>
      </c>
      <c r="I88" s="11">
        <v>0</v>
      </c>
      <c r="J88" s="1">
        <f t="shared" si="8"/>
        <v>0</v>
      </c>
      <c r="K88" s="1">
        <f t="shared" si="9"/>
        <v>0</v>
      </c>
      <c r="L88" s="1">
        <f t="shared" si="10"/>
        <v>0</v>
      </c>
      <c r="M88" s="1">
        <f t="shared" si="11"/>
        <v>0</v>
      </c>
      <c r="N88" s="1">
        <f t="shared" si="12"/>
        <v>0</v>
      </c>
      <c r="O88" s="2">
        <f t="shared" si="13"/>
        <v>0</v>
      </c>
    </row>
    <row r="89" spans="1:15" s="28" customFormat="1" ht="42" customHeight="1" thickBot="1" x14ac:dyDescent="0.25">
      <c r="A89" s="23"/>
      <c r="B89" s="82"/>
      <c r="C89" s="82"/>
      <c r="D89" s="82"/>
      <c r="E89" s="82"/>
      <c r="F89" s="82"/>
      <c r="G89" s="82"/>
      <c r="H89" s="82"/>
      <c r="I89" s="82"/>
      <c r="J89" s="82"/>
      <c r="K89" s="82"/>
      <c r="L89" s="82"/>
      <c r="M89" s="83" t="s">
        <v>39</v>
      </c>
      <c r="N89" s="83"/>
      <c r="O89" s="4">
        <f>SUMIF(G:G,0%,L:L)</f>
        <v>0</v>
      </c>
    </row>
    <row r="90" spans="1:15" s="28" customFormat="1" ht="39" customHeight="1" thickBot="1" x14ac:dyDescent="0.25">
      <c r="A90" s="71" t="s">
        <v>24</v>
      </c>
      <c r="B90" s="72"/>
      <c r="C90" s="72"/>
      <c r="D90" s="72"/>
      <c r="E90" s="72"/>
      <c r="F90" s="72"/>
      <c r="G90" s="72"/>
      <c r="H90" s="72"/>
      <c r="I90" s="72"/>
      <c r="J90" s="72"/>
      <c r="K90" s="72"/>
      <c r="L90" s="72"/>
      <c r="M90" s="83" t="s">
        <v>10</v>
      </c>
      <c r="N90" s="83"/>
      <c r="O90" s="4">
        <f>SUMIF(G:G,5%,L:L)</f>
        <v>0</v>
      </c>
    </row>
    <row r="91" spans="1:15" s="28" customFormat="1" ht="30" customHeight="1" x14ac:dyDescent="0.2">
      <c r="A91" s="68" t="s">
        <v>40</v>
      </c>
      <c r="B91" s="68"/>
      <c r="C91" s="68"/>
      <c r="D91" s="68"/>
      <c r="E91" s="68"/>
      <c r="F91" s="68"/>
      <c r="G91" s="68"/>
      <c r="H91" s="68"/>
      <c r="I91" s="68"/>
      <c r="J91" s="68"/>
      <c r="K91" s="68"/>
      <c r="L91" s="69"/>
      <c r="M91" s="83" t="s">
        <v>11</v>
      </c>
      <c r="N91" s="83"/>
      <c r="O91" s="4">
        <f>SUMIF(G:G,19%,L:L)</f>
        <v>0</v>
      </c>
    </row>
    <row r="92" spans="1:15" s="28" customFormat="1" ht="30" customHeight="1" x14ac:dyDescent="0.2">
      <c r="A92" s="70"/>
      <c r="B92" s="70"/>
      <c r="C92" s="70"/>
      <c r="D92" s="70"/>
      <c r="E92" s="70"/>
      <c r="F92" s="70"/>
      <c r="G92" s="70"/>
      <c r="H92" s="70"/>
      <c r="I92" s="70"/>
      <c r="J92" s="70"/>
      <c r="K92" s="70"/>
      <c r="L92" s="70"/>
      <c r="M92" s="32" t="s">
        <v>7</v>
      </c>
      <c r="N92" s="33"/>
      <c r="O92" s="5">
        <f>SUM(O89:O91)</f>
        <v>0</v>
      </c>
    </row>
    <row r="93" spans="1:15" s="28" customFormat="1" ht="30" customHeight="1" x14ac:dyDescent="0.2">
      <c r="A93" s="70"/>
      <c r="B93" s="70"/>
      <c r="C93" s="70"/>
      <c r="D93" s="70"/>
      <c r="E93" s="70"/>
      <c r="F93" s="70"/>
      <c r="G93" s="70"/>
      <c r="H93" s="70"/>
      <c r="I93" s="70"/>
      <c r="J93" s="70"/>
      <c r="K93" s="70"/>
      <c r="L93" s="70"/>
      <c r="M93" s="84" t="s">
        <v>12</v>
      </c>
      <c r="N93" s="85"/>
      <c r="O93" s="6">
        <f>ROUND(O90*5%,0)</f>
        <v>0</v>
      </c>
    </row>
    <row r="94" spans="1:15" s="28" customFormat="1" ht="30" customHeight="1" x14ac:dyDescent="0.2">
      <c r="A94" s="70"/>
      <c r="B94" s="70"/>
      <c r="C94" s="70"/>
      <c r="D94" s="70"/>
      <c r="E94" s="70"/>
      <c r="F94" s="70"/>
      <c r="G94" s="70"/>
      <c r="H94" s="70"/>
      <c r="I94" s="70"/>
      <c r="J94" s="70"/>
      <c r="K94" s="70"/>
      <c r="L94" s="70"/>
      <c r="M94" s="84" t="s">
        <v>13</v>
      </c>
      <c r="N94" s="85"/>
      <c r="O94" s="4">
        <f>ROUND(O91*19%,0)</f>
        <v>0</v>
      </c>
    </row>
    <row r="95" spans="1:15" s="28" customFormat="1" ht="30" customHeight="1" x14ac:dyDescent="0.2">
      <c r="A95" s="70"/>
      <c r="B95" s="70"/>
      <c r="C95" s="70"/>
      <c r="D95" s="70"/>
      <c r="E95" s="70"/>
      <c r="F95" s="70"/>
      <c r="G95" s="70"/>
      <c r="H95" s="70"/>
      <c r="I95" s="70"/>
      <c r="J95" s="70"/>
      <c r="K95" s="70"/>
      <c r="L95" s="70"/>
      <c r="M95" s="32" t="s">
        <v>14</v>
      </c>
      <c r="N95" s="33"/>
      <c r="O95" s="5">
        <f>SUM(O93:O94)</f>
        <v>0</v>
      </c>
    </row>
    <row r="96" spans="1:15" s="28" customFormat="1" ht="30" customHeight="1" x14ac:dyDescent="0.2">
      <c r="A96" s="70"/>
      <c r="B96" s="70"/>
      <c r="C96" s="70"/>
      <c r="D96" s="70"/>
      <c r="E96" s="70"/>
      <c r="F96" s="70"/>
      <c r="G96" s="70"/>
      <c r="H96" s="70"/>
      <c r="I96" s="70"/>
      <c r="J96" s="70"/>
      <c r="K96" s="70"/>
      <c r="L96" s="70"/>
      <c r="M96" s="36" t="s">
        <v>37</v>
      </c>
      <c r="N96" s="37"/>
      <c r="O96" s="4">
        <f>ROUND(SUM(N19:N88),0)</f>
        <v>0</v>
      </c>
    </row>
    <row r="97" spans="1:15" s="28" customFormat="1" ht="54.75" customHeight="1" x14ac:dyDescent="0.2">
      <c r="A97" s="70"/>
      <c r="B97" s="70"/>
      <c r="C97" s="70"/>
      <c r="D97" s="70"/>
      <c r="E97" s="70"/>
      <c r="F97" s="70"/>
      <c r="G97" s="70"/>
      <c r="H97" s="70"/>
      <c r="I97" s="70"/>
      <c r="J97" s="70"/>
      <c r="K97" s="70"/>
      <c r="L97" s="70"/>
      <c r="M97" s="34" t="s">
        <v>36</v>
      </c>
      <c r="N97" s="35"/>
      <c r="O97" s="5">
        <f>SUM(O96)</f>
        <v>0</v>
      </c>
    </row>
    <row r="98" spans="1:15" s="28" customFormat="1" ht="30" customHeight="1" x14ac:dyDescent="0.2">
      <c r="A98" s="70"/>
      <c r="B98" s="70"/>
      <c r="C98" s="70"/>
      <c r="D98" s="70"/>
      <c r="E98" s="70"/>
      <c r="F98" s="70"/>
      <c r="G98" s="70"/>
      <c r="H98" s="70"/>
      <c r="I98" s="70"/>
      <c r="J98" s="70"/>
      <c r="K98" s="70"/>
      <c r="L98" s="70"/>
      <c r="M98" s="34" t="s">
        <v>15</v>
      </c>
      <c r="N98" s="35"/>
      <c r="O98" s="5">
        <f>+O92+O95+O97</f>
        <v>0</v>
      </c>
    </row>
    <row r="101" spans="1:15" x14ac:dyDescent="0.25">
      <c r="B101" s="8"/>
      <c r="C101" s="8"/>
    </row>
    <row r="102" spans="1:15" x14ac:dyDescent="0.25">
      <c r="B102" s="80"/>
      <c r="C102" s="80"/>
    </row>
    <row r="103" spans="1:15" ht="15.75" thickBot="1" x14ac:dyDescent="0.3">
      <c r="B103" s="81"/>
      <c r="C103" s="81"/>
    </row>
    <row r="104" spans="1:15" x14ac:dyDescent="0.25">
      <c r="B104" s="74" t="s">
        <v>20</v>
      </c>
      <c r="C104" s="74"/>
    </row>
    <row r="106" spans="1:15" x14ac:dyDescent="0.25">
      <c r="A106" s="30" t="s">
        <v>32</v>
      </c>
    </row>
  </sheetData>
  <sheetProtection algorithmName="SHA-512" hashValue="91dV/BOrPJVRb7d8y9QKr6HCMxMfbc8UQEA0amaI6qpW65eE8MEoRzal2vQeNOmzXX7nizuvL9L4fO3uGQsZew==" saltValue="/9LPX0KHfeFfVMnEgamIFw==" spinCount="100000" sheet="1" selectLockedCells="1"/>
  <mergeCells count="27">
    <mergeCell ref="A91:L98"/>
    <mergeCell ref="A90:L90"/>
    <mergeCell ref="A9:B9"/>
    <mergeCell ref="B104:C104"/>
    <mergeCell ref="D13:G13"/>
    <mergeCell ref="D15:G15"/>
    <mergeCell ref="F9:G9"/>
    <mergeCell ref="L9:N9"/>
    <mergeCell ref="B102:C103"/>
    <mergeCell ref="B89:L89"/>
    <mergeCell ref="M89:N89"/>
    <mergeCell ref="M90:N90"/>
    <mergeCell ref="M91:N91"/>
    <mergeCell ref="M92:N92"/>
    <mergeCell ref="M93:N93"/>
    <mergeCell ref="M94:N94"/>
    <mergeCell ref="A2:A5"/>
    <mergeCell ref="D11:G11"/>
    <mergeCell ref="A11:B15"/>
    <mergeCell ref="B2:M2"/>
    <mergeCell ref="B3:M3"/>
    <mergeCell ref="B4:M5"/>
    <mergeCell ref="M95:N95"/>
    <mergeCell ref="M98:N98"/>
    <mergeCell ref="M96:N96"/>
    <mergeCell ref="M97:N97"/>
    <mergeCell ref="N2:O5"/>
  </mergeCells>
  <dataValidations count="1">
    <dataValidation type="whole" allowBlank="1" showInputMessage="1" showErrorMessage="1" sqref="F19:F88"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G19:G88 I52:I88</xm:sqref>
        </x14:dataValidation>
        <x14:dataValidation type="list" allowBlank="1" showInputMessage="1" showErrorMessage="1" xr:uid="{00000000-0002-0000-0000-000002000000}">
          <x14:formula1>
            <xm:f>Hoja2!$F$7:$F$8</xm:f>
          </x14:formula1>
          <xm:sqref>I19:I51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31">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GLORIA ANGELICA GOMEZ GOMEZ</cp:lastModifiedBy>
  <cp:lastPrinted>2022-01-27T18:55:46Z</cp:lastPrinted>
  <dcterms:created xsi:type="dcterms:W3CDTF">2017-04-28T13:22:52Z</dcterms:created>
  <dcterms:modified xsi:type="dcterms:W3CDTF">2022-05-31T22:16:37Z</dcterms:modified>
</cp:coreProperties>
</file>