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YRIOSR\ESCRITORIO\"/>
    </mc:Choice>
  </mc:AlternateContent>
  <bookViews>
    <workbookView xWindow="-105" yWindow="-105" windowWidth="23250" windowHeight="12570"/>
  </bookViews>
  <sheets>
    <sheet name="Hoja1" sheetId="1" r:id="rId1"/>
    <sheet name="Hoja2" sheetId="2" r:id="rId2"/>
  </sheets>
  <definedNames>
    <definedName name="_xlnm._FilterDatabase" localSheetId="0" hidden="1">Hoja1!$A$18:$O$51</definedName>
    <definedName name="_xlnm.Print_Area" localSheetId="0">Hoja1!$A$1:$O$59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0" i="1" l="1"/>
  <c r="J20" i="1"/>
  <c r="L20" i="1"/>
  <c r="N20" i="1"/>
  <c r="H21" i="1"/>
  <c r="J21" i="1"/>
  <c r="N21" i="1" s="1"/>
  <c r="L21" i="1"/>
  <c r="M21" i="1"/>
  <c r="H22" i="1"/>
  <c r="J22" i="1"/>
  <c r="N22" i="1" s="1"/>
  <c r="L22" i="1"/>
  <c r="H23" i="1"/>
  <c r="K23" i="1" s="1"/>
  <c r="J23" i="1"/>
  <c r="N23" i="1" s="1"/>
  <c r="L23" i="1"/>
  <c r="H24" i="1"/>
  <c r="M24" i="1" s="1"/>
  <c r="J24" i="1"/>
  <c r="N24" i="1" s="1"/>
  <c r="L24" i="1"/>
  <c r="H25" i="1"/>
  <c r="M25" i="1" s="1"/>
  <c r="J25" i="1"/>
  <c r="N25" i="1" s="1"/>
  <c r="L25" i="1"/>
  <c r="H26" i="1"/>
  <c r="M26" i="1" s="1"/>
  <c r="J26" i="1"/>
  <c r="K26" i="1" s="1"/>
  <c r="L26" i="1"/>
  <c r="H27" i="1"/>
  <c r="J27" i="1"/>
  <c r="N27" i="1" s="1"/>
  <c r="L27" i="1"/>
  <c r="H28" i="1"/>
  <c r="M28" i="1" s="1"/>
  <c r="J28" i="1"/>
  <c r="N28" i="1" s="1"/>
  <c r="L28" i="1"/>
  <c r="H29" i="1"/>
  <c r="M29" i="1" s="1"/>
  <c r="J29" i="1"/>
  <c r="L29" i="1"/>
  <c r="N29" i="1"/>
  <c r="H30" i="1"/>
  <c r="K30" i="1" s="1"/>
  <c r="J30" i="1"/>
  <c r="L30" i="1"/>
  <c r="N30" i="1"/>
  <c r="H31" i="1"/>
  <c r="K31" i="1" s="1"/>
  <c r="J31" i="1"/>
  <c r="L31" i="1"/>
  <c r="N31" i="1"/>
  <c r="H32" i="1"/>
  <c r="M32" i="1" s="1"/>
  <c r="J32" i="1"/>
  <c r="L32" i="1"/>
  <c r="N32" i="1"/>
  <c r="H33" i="1"/>
  <c r="M33" i="1" s="1"/>
  <c r="J33" i="1"/>
  <c r="L33" i="1"/>
  <c r="H34" i="1"/>
  <c r="K34" i="1" s="1"/>
  <c r="J34" i="1"/>
  <c r="L34" i="1"/>
  <c r="N34" i="1"/>
  <c r="H35" i="1"/>
  <c r="J35" i="1"/>
  <c r="N35" i="1" s="1"/>
  <c r="L35" i="1"/>
  <c r="H36" i="1"/>
  <c r="J36" i="1"/>
  <c r="N36" i="1" s="1"/>
  <c r="L36" i="1"/>
  <c r="H37" i="1"/>
  <c r="M37" i="1" s="1"/>
  <c r="J37" i="1"/>
  <c r="N37" i="1" s="1"/>
  <c r="L37" i="1"/>
  <c r="H38" i="1"/>
  <c r="J38" i="1"/>
  <c r="N38" i="1" s="1"/>
  <c r="L38" i="1"/>
  <c r="H39" i="1"/>
  <c r="M39" i="1" s="1"/>
  <c r="J39" i="1"/>
  <c r="N39" i="1" s="1"/>
  <c r="L39" i="1"/>
  <c r="H40" i="1"/>
  <c r="M40" i="1" s="1"/>
  <c r="J40" i="1"/>
  <c r="N40" i="1" s="1"/>
  <c r="L40" i="1"/>
  <c r="H41" i="1"/>
  <c r="J41" i="1"/>
  <c r="N41" i="1" s="1"/>
  <c r="L41" i="1"/>
  <c r="O43" i="1"/>
  <c r="O46" i="1" s="1"/>
  <c r="L19" i="1"/>
  <c r="O42" i="1" s="1"/>
  <c r="M34" i="1" l="1"/>
  <c r="K33" i="1"/>
  <c r="K38" i="1"/>
  <c r="N26" i="1"/>
  <c r="O26" i="1" s="1"/>
  <c r="K22" i="1"/>
  <c r="K41" i="1"/>
  <c r="K35" i="1"/>
  <c r="K27" i="1"/>
  <c r="K20" i="1"/>
  <c r="O34" i="1"/>
  <c r="M30" i="1"/>
  <c r="O30" i="1" s="1"/>
  <c r="M38" i="1"/>
  <c r="O38" i="1" s="1"/>
  <c r="M22" i="1"/>
  <c r="O22" i="1" s="1"/>
  <c r="O39" i="1"/>
  <c r="O29" i="1"/>
  <c r="O28" i="1"/>
  <c r="M20" i="1"/>
  <c r="O20" i="1" s="1"/>
  <c r="M41" i="1"/>
  <c r="O41" i="1" s="1"/>
  <c r="K40" i="1"/>
  <c r="K39" i="1"/>
  <c r="K36" i="1"/>
  <c r="O32" i="1"/>
  <c r="K29" i="1"/>
  <c r="M27" i="1"/>
  <c r="O27" i="1" s="1"/>
  <c r="K24" i="1"/>
  <c r="K21" i="1"/>
  <c r="O40" i="1"/>
  <c r="O25" i="1"/>
  <c r="O24" i="1"/>
  <c r="O37" i="1"/>
  <c r="M35" i="1"/>
  <c r="O35" i="1" s="1"/>
  <c r="M31" i="1"/>
  <c r="O31" i="1" s="1"/>
  <c r="K28" i="1"/>
  <c r="K25" i="1"/>
  <c r="M23" i="1"/>
  <c r="O23" i="1" s="1"/>
  <c r="O21" i="1"/>
  <c r="M36" i="1"/>
  <c r="O36" i="1" s="1"/>
  <c r="N33" i="1"/>
  <c r="O33" i="1" s="1"/>
  <c r="K32" i="1"/>
  <c r="K37" i="1"/>
  <c r="J19" i="1"/>
  <c r="N19" i="1" l="1"/>
  <c r="O49" i="1" l="1"/>
  <c r="O50" i="1" s="1"/>
  <c r="H19" i="1"/>
  <c r="K19" i="1" s="1"/>
  <c r="M19" i="1" l="1"/>
  <c r="O19" i="1" s="1"/>
  <c r="O44" i="1"/>
  <c r="O47" i="1" l="1"/>
  <c r="O48" i="1" s="1"/>
  <c r="O45" i="1"/>
  <c r="O51"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<sst xmlns="http://schemas.openxmlformats.org/spreadsheetml/2006/main" count="87" uniqueCount="64">
  <si>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</si>
  <si>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</si>
  <si>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</si>
  <si>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</si>
  <si>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</si>
  <si>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</si>
  <si>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</si>
  <si>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</si>
  <si>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</si>
  <si>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</si>
  <si>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</si>
  <si>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</si>
  <si>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</si>
  <si>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</si>
  <si>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</si>
  <si>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</si>
  <si>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</si>
  <si>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</si>
  <si>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</si>
  <si>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</si>
  <si>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</si>
  <si>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</si>
  <si>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</si>
  <si>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</si>
  <si>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</si>
  <si>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</si>
  <si>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</si>
  <si>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</si>
  <si>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</si>
  <si>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</si>
  <si>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</si>
  <si>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</si>
  <si>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</si>
  <si>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t>IMPUESTO NACIONAL AL CONSUMO –INC</t>
  </si>
  <si>
    <t>PORCENTAJE DE IMPUESTO NACIONAL AL CONSUMO –INC</t>
  </si>
  <si>
    <t>TOTAL IMPUESTO NACIONAL AL CONSUMO –INC</t>
  </si>
  <si>
    <t>IMPUESTO NACIONAL AL CONSUMO –INC  8%</t>
  </si>
  <si>
    <t>VALOR IMPUESTO NACIONAL AL CONSUMO –INC</t>
  </si>
  <si>
    <t>VALOR NO GRAVADO IVA 
(TARIFA 0%)</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</si>
  <si>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7:</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8:</t>
    </r>
    <r>
      <rPr>
        <sz val="10"/>
        <color theme="1"/>
        <rFont val="Arial"/>
        <family val="2"/>
      </rPr>
      <t xml:space="preserve"> La validez de la cotización no podrá ser Inferior 30 días.
</t>
    </r>
    <r>
      <rPr>
        <b/>
        <sz val="10"/>
        <color theme="1"/>
        <rFont val="Arial"/>
        <family val="2"/>
      </rPr>
      <t>NOTA 9:</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10:</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11: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12</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13: </t>
    </r>
    <r>
      <rPr>
        <sz val="10"/>
        <color theme="1"/>
        <rFont val="Arial"/>
        <family val="2"/>
      </rPr>
      <t>Señor cotizante recuerde revisar los términos de la invitación cuantía inferior a 100 SMMLV en su totalidad y tener en cuenta todas las condiciones establecidas para la presentación de la oferta.</t>
    </r>
  </si>
  <si>
    <t>Suministro e instalación de vidrios claros de 4mm de espesor para la Oficina de Secretaria General con las siguientes medidas:
- 75.2 x 143 
- 75.2 x 142.5 
- 75.2 x 144 
- 75.2 x 144</t>
  </si>
  <si>
    <t>Suministro e instalación de  vidrios claros de 4mm de espesor para el Bloque E con las siguientes medidas: 
- 290 x 97.5 (primer piso) 
- 290 x 95.5 (primer piso) 
- 98 x 168 (Aula 203) 
- 91 x 28 (Aula 302 ) 
- 85.5 x 28 (Aula 307) 
- 91 x 165 (Aula 405) 
- 91 x 164 (Aula 404)</t>
  </si>
  <si>
    <t>Suministro e instalación de vidrios claros de 4mm de espesor para el Bloque F primer piso con las siguientes medidas: 
- 142 x 138  
- 153 x 28  
- 126.1 x 28 
- 168 x 165.6</t>
  </si>
  <si>
    <t>Suministro e instalación de vidrios claros de 4mm de espesor para el Laboratorio Quimica segundo píso con las siguientes medidas: 
- 94 x 57.8 
- 132.5 x 128</t>
  </si>
  <si>
    <t>Suministro e instalación de vidrios claro de 4mm de espesor para el Laboratorio Fisiologia vegetal con las siguientes medidas: 
- 43 x 128 
- 127.5 x 58</t>
  </si>
  <si>
    <t>Suministro e instalación de vidrio claro de 4mm de espesor para el Laboratorio Carnicos con las siguientes medidas: 
- 138 x 132.4</t>
  </si>
  <si>
    <t>Suministro e instalación de vidrios claros de 4mm de espesor para el Laboratorio Microbiologia con las siguientes medidas: 
- 126.5 x 56.5 
- 95 x 57.8 
- 94 x 58</t>
  </si>
  <si>
    <t>Suministro e instalación de vidrios claros de 4mm de espesor para el Laboratorio Electrónica con las siguientes medidas: 
- 199.5 x 69 
- 199.5 x 68.5
- 199.5 x 64.5</t>
  </si>
  <si>
    <t>Suministro e instalación de vidrios claros de 4mm de espesor para el Laboratorio Robótica con las siguientes medidas: 
- 199.5 x 70.5 
- 199.5 x 70.5 
- 199.5 x 70.5</t>
  </si>
  <si>
    <t>Suministro e instalación de vidrios claros de 4mm de espesor para el Bloque C en el primer y segundo piso con las siguientes medidas: 
- 113.5 x 92 (primer piso) 
- 113.5 x 92.5 (primer piso) 
- 113.5 x 92.5 (primer piso) 
- 114 x 92 (primer piso) 
- 114 x 92 (primer piso) 
- 109.5 x 92 (segundo piso) 
- 108.5 x 92 (segundo piso)</t>
  </si>
  <si>
    <t>Suministro e instalación de vidrios claros de 4 mm de espesor para el Bloque D primer y segundo piso con las siguientes medidas: 
- 101.5 x 95.5 
- 89.5 x 150</t>
  </si>
  <si>
    <t>Suministro e instalación de vidrios claros de 4mm de espesor para el Bloque B (Almacén) con las siguientes medidas: 
- 108 x 77.5 
- 107 x 42 
- 92 x 50</t>
  </si>
  <si>
    <t>Suministro e instalación de vidrios claros de 4mm de espesor para la Oficina de Bienestar Universitario con las siguientes medidas: 
- 103 x 101.5 
- 99.5 x 101.5 
- 142.5 x 96</t>
  </si>
  <si>
    <t>Suministro e instalación de vidrios claros de 4mm de espesor para el Bloque A en el primer y segundo piso con las siguientes medidas: 
-  92.5 x 44.5 (Primer piso) 
-  92.5 x 114.5 (Primer piso) 
-  93 x 114.5 (Primer piso) 
- 107 x 65 (Segundo piso) -
 106 x 22.5 (Segundo piso) 
- 107 x 65 (Segundo piso)</t>
  </si>
  <si>
    <t>Suministro e instalación de vidrios claros esmerilado de 4mm de espesor para el Coliseo y la Facultad de Educación Fisica con las siguientes medidas: 
- 87 x 73 
- 79 x 112 
- 79 x 112 
- 79 x 112 
- 23 x 60 
- 113.5 x 51 
- 115.4 x 51</t>
  </si>
  <si>
    <t>Suministro e instalación de vidrios claros de 5mm de espesor para la Oficina de SG-SST en con las siguientes medidas: 
- 117.5 x 161 
- 161 x 125 
- 205 x 98</t>
  </si>
  <si>
    <t>Suministro e instalación de vidrios claros de 5mm de espesor para el Laboratorio Electronica con las siguientes medidas: 
- 199 x 68 
- 199 x 64 
- 199 x 69 
- 199 x 70 
- 199 x 70 
- 199 x 66</t>
  </si>
  <si>
    <t>Suministro e instalación de vidrio templado de 6mm de espesor para el Auditorio Emilio Sierra (Caseta Vigilante) con las siguientes medidas: 
- 317 x 123 (Dividido en 2)  </t>
  </si>
  <si>
    <t>Suministro e instalación de vidrios templados de 6mm de espesor para la Biblioteca con las siguientes medidas: 
- 114.7 x 151
- 124.5 x 157 
- 149.7 x 87.5 
- 110 x 164 </t>
  </si>
  <si>
    <t>Suministro e instalación de vidrios claros de 6mm de espesor para la Oficina de Talento Humano con las siguientes medidas: 
- 75 x 74 
- 60.5 x 47.5</t>
  </si>
  <si>
    <t>Suministro e instalación de vidrios claros de 4mm de espesor para la Oficina de Vicerrectoría Académica con las siguientes medidas: 
- 97 x 40 
- 97 x 40 
- 97 x 40 
- 97 x 40 
- 79 x 40 
- 79 x 40 
- 79 x 40 
- 79 x 40</t>
  </si>
  <si>
    <t>Adecuación Oficina de Vicerrectoria Académica incluye servicios de instalación (mano de obra) y suministro de materiales y elementos necesarios: 
* Puerta de vidrio corredera - Puerta corrediza, con bastidor perimetral en aluminio y Cristal Novomat u otro tipo que impida el paso de visibilidad, vidrio laminado 3+3 con un pvb de 0.38 micras color blanco mate. - Dimensiones: 1.06 m x 2.23 m - Color: transparente. - Accesorios: Aluminio, set de riel, tirador y cerradura pico de loro aluminio. </t>
  </si>
  <si>
    <t>UNIDAD</t>
  </si>
  <si>
    <t>Adecuación Oficina de contabilidad incluye servicios de instalación (mano de obra) y suministro de materiales y elementos necesarios: 
* División de la oficina en sistema proyectante 38 31 pesado con puerta corrediza, tirador y cerradura pico de loro, vidrio laminado 3+3 con un pvb de 0.38 micras blanco mate: - V. fijo de 1.85 x 2.75  metros cuadrados 5.0875 - Puerta ventana corrediza 0.82 x 2.75 metros cuadrados 2.255 - V. fijo de 0.83 2.75 metros cuadrados 2.2825   
* Ventana en aluminio con vidrio 5mm crudo color blanco mate - V. fijo superior de 2.10 x 0.90  metros cuadrados 1.89 - V. fijo inferior de 0.68 x 0.90  metros cuadrados 0.612 - Ventana corredera 0.72 x 0.90 metros cuadrados 0.648. Ver plano Anexo Técnico: Plano oficina contabilidad.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</si>
</sst>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5"/>
      <color theme="1"/>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4B514E"/>
      </bottom>
      <diagonal/>
    </border>
    <border>
      <left style="medium">
        <color indexed="64"/>
      </left>
      <right style="medium">
        <color indexed="64"/>
      </right>
      <top style="thin">
        <color rgb="FF4B514E"/>
      </top>
      <bottom style="thin">
        <color rgb="FF4B514E"/>
      </bottom>
      <diagonal/>
    </border>
    <border>
      <left style="medium">
        <color indexed="64"/>
      </left>
      <right style="medium">
        <color indexed="64"/>
      </right>
      <top style="thin">
        <color rgb="FF4B514E"/>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9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2" fillId="0" borderId="29" xfId="0" applyFont="1" applyBorder="1" applyAlignment="1" applyProtection="1">
      <alignment vertical="top" wrapText="1"/>
      <protection hidden="1"/>
    </xf>
    <xf numFmtId="0" fontId="2" fillId="0" borderId="30" xfId="0" applyFont="1" applyBorder="1" applyAlignment="1" applyProtection="1">
      <alignment vertical="top" wrapText="1"/>
      <protection hidden="1"/>
    </xf>
    <xf numFmtId="0" fontId="2" fillId="0" borderId="3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0" fontId="4" fillId="2" borderId="28"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5"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8" fillId="3" borderId="5" xfId="0" applyFont="1" applyFill="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
  <sheetViews>
    <sheetView tabSelected="1" view="pageBreakPreview" topLeftCell="A40" zoomScale="70" zoomScaleNormal="70" zoomScaleSheetLayoutView="70" zoomScalePageLayoutView="55" workbookViewId="0">
      <selection activeCell="B40" sqref="B40:C40"/>
    </sheetView>
  </sheetViews>
  <sheetFormatPr baseColWidth="10" defaultColWidth="11.42578125" defaultRowHeight="15" x14ac:dyDescent="0.25"/>
  <cols>
    <col min="1" max="1" width="10.7109375" style="11" customWidth="1"/>
    <col min="2" max="2" width="62.85546875" style="11" customWidth="1"/>
    <col min="3" max="3" width="13.42578125" style="11" customWidth="1"/>
    <col min="4" max="4" width="13.28515625" style="11" customWidth="1"/>
    <col min="5" max="5" width="17" style="11" customWidth="1"/>
    <col min="6" max="6" width="17.7109375" style="11" customWidth="1"/>
    <col min="7" max="7" width="12.85546875" style="11" customWidth="1"/>
    <col min="8" max="8" width="17.85546875" style="11" customWidth="1"/>
    <col min="9" max="9" width="20.28515625" style="11" customWidth="1"/>
    <col min="10" max="10" width="17.5703125" style="11" customWidth="1"/>
    <col min="11" max="11" width="17.85546875" style="13" customWidth="1"/>
    <col min="12" max="12" width="16.7109375" style="13" customWidth="1"/>
    <col min="13" max="13" width="18.85546875" style="13" customWidth="1"/>
    <col min="14" max="14" width="17.7109375" style="13" customWidth="1"/>
    <col min="15" max="15" width="18.7109375" style="13" customWidth="1"/>
    <col min="16" max="16384" width="11.42578125" style="13"/>
  </cols>
  <sheetData>
    <row r="1" spans="1:15" ht="15.75" thickBot="1" x14ac:dyDescent="0.3">
      <c r="F1" s="12"/>
    </row>
    <row r="2" spans="1:15" ht="15.75" customHeight="1" thickBot="1" x14ac:dyDescent="0.3">
      <c r="A2" s="47"/>
      <c r="B2" s="59" t="s">
        <v>0</v>
      </c>
      <c r="C2" s="60"/>
      <c r="D2" s="60"/>
      <c r="E2" s="60"/>
      <c r="F2" s="60"/>
      <c r="G2" s="60"/>
      <c r="H2" s="60"/>
      <c r="I2" s="60"/>
      <c r="J2" s="60"/>
      <c r="K2" s="60"/>
      <c r="L2" s="60"/>
      <c r="M2" s="61"/>
      <c r="N2" s="41" t="s">
        <v>26</v>
      </c>
      <c r="O2" s="42"/>
    </row>
    <row r="3" spans="1:15" ht="15.75" customHeight="1" thickBot="1" x14ac:dyDescent="0.3">
      <c r="A3" s="48"/>
      <c r="B3" s="62" t="s">
        <v>1</v>
      </c>
      <c r="C3" s="63"/>
      <c r="D3" s="63"/>
      <c r="E3" s="63"/>
      <c r="F3" s="63"/>
      <c r="G3" s="63"/>
      <c r="H3" s="63"/>
      <c r="I3" s="63"/>
      <c r="J3" s="63"/>
      <c r="K3" s="63"/>
      <c r="L3" s="63"/>
      <c r="M3" s="64"/>
      <c r="N3" s="43"/>
      <c r="O3" s="44"/>
    </row>
    <row r="4" spans="1:15" ht="16.5" customHeight="1" x14ac:dyDescent="0.25">
      <c r="A4" s="48"/>
      <c r="B4" s="65" t="s">
        <v>32</v>
      </c>
      <c r="C4" s="66"/>
      <c r="D4" s="66"/>
      <c r="E4" s="66"/>
      <c r="F4" s="66"/>
      <c r="G4" s="66"/>
      <c r="H4" s="66"/>
      <c r="I4" s="66"/>
      <c r="J4" s="66"/>
      <c r="K4" s="66"/>
      <c r="L4" s="66"/>
      <c r="M4" s="67"/>
      <c r="N4" s="43"/>
      <c r="O4" s="44"/>
    </row>
    <row r="5" spans="1:15" ht="15" customHeight="1" thickBot="1" x14ac:dyDescent="0.3">
      <c r="A5" s="49"/>
      <c r="B5" s="68"/>
      <c r="C5" s="69"/>
      <c r="D5" s="69"/>
      <c r="E5" s="69"/>
      <c r="F5" s="69"/>
      <c r="G5" s="69"/>
      <c r="H5" s="69"/>
      <c r="I5" s="69"/>
      <c r="J5" s="69"/>
      <c r="K5" s="69"/>
      <c r="L5" s="69"/>
      <c r="M5" s="70"/>
      <c r="N5" s="45"/>
      <c r="O5" s="46"/>
    </row>
    <row r="7" spans="1:15" x14ac:dyDescent="0.25">
      <c r="A7" s="14" t="s">
        <v>30</v>
      </c>
    </row>
    <row r="8" spans="1:15" x14ac:dyDescent="0.25">
      <c r="A8" s="15" t="s">
        <v>29</v>
      </c>
    </row>
    <row r="9" spans="1:15" ht="25.5" customHeight="1" x14ac:dyDescent="0.25">
      <c r="A9" s="76" t="s">
        <v>28</v>
      </c>
      <c r="B9" s="76"/>
      <c r="C9" s="16"/>
      <c r="E9" s="17" t="s">
        <v>20</v>
      </c>
      <c r="F9" s="78"/>
      <c r="G9" s="79"/>
      <c r="K9" s="18" t="s">
        <v>16</v>
      </c>
      <c r="L9" s="80"/>
      <c r="M9" s="81"/>
      <c r="N9" s="82"/>
    </row>
    <row r="10" spans="1:15" ht="15.75" thickBot="1" x14ac:dyDescent="0.3">
      <c r="A10" s="16"/>
      <c r="B10" s="16"/>
      <c r="C10" s="16"/>
      <c r="E10" s="19"/>
      <c r="F10" s="19"/>
      <c r="G10" s="19"/>
      <c r="K10" s="20"/>
      <c r="L10" s="21"/>
      <c r="M10" s="21"/>
      <c r="N10" s="21"/>
    </row>
    <row r="11" spans="1:15" ht="30.75" customHeight="1" thickBot="1" x14ac:dyDescent="0.3">
      <c r="A11" s="53" t="s">
        <v>25</v>
      </c>
      <c r="B11" s="54"/>
      <c r="C11" s="22"/>
      <c r="D11" s="50" t="s">
        <v>17</v>
      </c>
      <c r="E11" s="51"/>
      <c r="F11" s="51"/>
      <c r="G11" s="52"/>
      <c r="H11" s="7"/>
      <c r="I11" s="31"/>
      <c r="J11" s="31"/>
      <c r="K11" s="20"/>
    </row>
    <row r="12" spans="1:15" ht="15.75" thickBot="1" x14ac:dyDescent="0.3">
      <c r="A12" s="55"/>
      <c r="B12" s="56"/>
      <c r="C12" s="22"/>
      <c r="D12" s="23"/>
      <c r="E12" s="19"/>
      <c r="F12" s="19"/>
      <c r="G12" s="19"/>
      <c r="K12" s="20"/>
    </row>
    <row r="13" spans="1:15" ht="30" customHeight="1" thickBot="1" x14ac:dyDescent="0.3">
      <c r="A13" s="55"/>
      <c r="B13" s="56"/>
      <c r="C13" s="22"/>
      <c r="D13" s="50" t="s">
        <v>18</v>
      </c>
      <c r="E13" s="51"/>
      <c r="F13" s="51"/>
      <c r="G13" s="52"/>
      <c r="H13" s="7"/>
      <c r="I13" s="31"/>
      <c r="J13" s="31"/>
      <c r="K13" s="20"/>
    </row>
    <row r="14" spans="1:15" ht="18.75" customHeight="1" thickBot="1" x14ac:dyDescent="0.3">
      <c r="A14" s="55"/>
      <c r="B14" s="56"/>
      <c r="C14" s="22"/>
      <c r="E14" s="19"/>
      <c r="F14" s="19"/>
      <c r="G14" s="19"/>
      <c r="K14" s="20"/>
    </row>
    <row r="15" spans="1:15" ht="24" customHeight="1" thickBot="1" x14ac:dyDescent="0.3">
      <c r="A15" s="57"/>
      <c r="B15" s="58"/>
      <c r="C15" s="22"/>
      <c r="D15" s="50" t="s">
        <v>21</v>
      </c>
      <c r="E15" s="51"/>
      <c r="F15" s="51"/>
      <c r="G15" s="52"/>
      <c r="H15" s="7"/>
      <c r="I15" s="31"/>
      <c r="J15" s="31"/>
      <c r="K15" s="20"/>
      <c r="L15" s="21"/>
      <c r="M15" s="21"/>
      <c r="N15" s="21"/>
    </row>
    <row r="16" spans="1:15" x14ac:dyDescent="0.25">
      <c r="A16" s="16"/>
      <c r="B16" s="16"/>
      <c r="C16" s="16"/>
      <c r="E16" s="19"/>
      <c r="F16" s="19"/>
      <c r="G16" s="19"/>
      <c r="K16" s="20"/>
      <c r="L16" s="21"/>
      <c r="M16" s="21"/>
      <c r="N16" s="21"/>
    </row>
    <row r="18" spans="1:15" s="27" customFormat="1" ht="111.75" customHeight="1" x14ac:dyDescent="0.25">
      <c r="A18" s="24" t="s">
        <v>27</v>
      </c>
      <c r="B18" s="50" t="s">
        <v>2</v>
      </c>
      <c r="C18" s="91"/>
      <c r="D18" s="24" t="s">
        <v>3</v>
      </c>
      <c r="E18" s="24" t="s">
        <v>22</v>
      </c>
      <c r="F18" s="25" t="s">
        <v>4</v>
      </c>
      <c r="G18" s="26" t="s">
        <v>24</v>
      </c>
      <c r="H18" s="25" t="s">
        <v>5</v>
      </c>
      <c r="I18" s="25" t="s">
        <v>34</v>
      </c>
      <c r="J18" s="25" t="s">
        <v>37</v>
      </c>
      <c r="K18" s="25" t="s">
        <v>6</v>
      </c>
      <c r="L18" s="25" t="s">
        <v>7</v>
      </c>
      <c r="M18" s="25" t="s">
        <v>8</v>
      </c>
      <c r="N18" s="25" t="s">
        <v>33</v>
      </c>
      <c r="O18" s="25" t="s">
        <v>9</v>
      </c>
    </row>
    <row r="19" spans="1:15" s="27" customFormat="1" ht="103.15" customHeight="1" x14ac:dyDescent="0.25">
      <c r="A19" s="28">
        <v>1</v>
      </c>
      <c r="B19" s="89" t="s">
        <v>40</v>
      </c>
      <c r="C19" s="90"/>
      <c r="D19" s="29">
        <v>1</v>
      </c>
      <c r="E19" s="33" t="s">
        <v>62</v>
      </c>
      <c r="F19" s="9"/>
      <c r="G19" s="10">
        <v>0</v>
      </c>
      <c r="H19" s="1">
        <f>+ROUND(F19*G19,0)</f>
        <v>0</v>
      </c>
      <c r="I19" s="10">
        <v>0</v>
      </c>
      <c r="J19" s="1">
        <f>ROUND(F19*I19,0)</f>
        <v>0</v>
      </c>
      <c r="K19" s="1">
        <f>ROUND(F19+H19+J19,0)</f>
        <v>0</v>
      </c>
      <c r="L19" s="1">
        <f>ROUND(F19*D19,0)</f>
        <v>0</v>
      </c>
      <c r="M19" s="1">
        <f>ROUND(D19*H19,0)</f>
        <v>0</v>
      </c>
      <c r="N19" s="1">
        <f>ROUND(J19*D19,0)</f>
        <v>0</v>
      </c>
      <c r="O19" s="2">
        <f>ROUND(L19+N19+M19,0)</f>
        <v>0</v>
      </c>
    </row>
    <row r="20" spans="1:15" s="27" customFormat="1" ht="147" customHeight="1" x14ac:dyDescent="0.25">
      <c r="A20" s="28">
        <v>2</v>
      </c>
      <c r="B20" s="89" t="s">
        <v>41</v>
      </c>
      <c r="C20" s="90"/>
      <c r="D20" s="29">
        <v>1</v>
      </c>
      <c r="E20" s="33" t="s">
        <v>62</v>
      </c>
      <c r="F20" s="9"/>
      <c r="G20" s="10">
        <v>0</v>
      </c>
      <c r="H20" s="1">
        <f t="shared" ref="H20:H41" si="0">+ROUND(F20*G20,0)</f>
        <v>0</v>
      </c>
      <c r="I20" s="10">
        <v>0</v>
      </c>
      <c r="J20" s="1">
        <f t="shared" ref="J20:J41" si="1">ROUND(F20*I20,0)</f>
        <v>0</v>
      </c>
      <c r="K20" s="1">
        <f t="shared" ref="K20:K41" si="2">ROUND(F20+H20+J20,0)</f>
        <v>0</v>
      </c>
      <c r="L20" s="1">
        <f t="shared" ref="L20:L41" si="3">ROUND(F20*D20,0)</f>
        <v>0</v>
      </c>
      <c r="M20" s="1">
        <f t="shared" ref="M20:M41" si="4">ROUND(D20*H20,0)</f>
        <v>0</v>
      </c>
      <c r="N20" s="1">
        <f t="shared" ref="N20:N41" si="5">ROUND(J20*D20,0)</f>
        <v>0</v>
      </c>
      <c r="O20" s="2">
        <f t="shared" ref="O20:O41" si="6">ROUND(L20+N20+M20,0)</f>
        <v>0</v>
      </c>
    </row>
    <row r="21" spans="1:15" s="27" customFormat="1" ht="105.75" customHeight="1" x14ac:dyDescent="0.25">
      <c r="A21" s="28">
        <v>3</v>
      </c>
      <c r="B21" s="89" t="s">
        <v>42</v>
      </c>
      <c r="C21" s="90"/>
      <c r="D21" s="29">
        <v>1</v>
      </c>
      <c r="E21" s="34" t="s">
        <v>62</v>
      </c>
      <c r="F21" s="9"/>
      <c r="G21" s="10">
        <v>0</v>
      </c>
      <c r="H21" s="1">
        <f t="shared" si="0"/>
        <v>0</v>
      </c>
      <c r="I21" s="10">
        <v>0</v>
      </c>
      <c r="J21" s="1">
        <f t="shared" si="1"/>
        <v>0</v>
      </c>
      <c r="K21" s="1">
        <f t="shared" si="2"/>
        <v>0</v>
      </c>
      <c r="L21" s="1">
        <f t="shared" si="3"/>
        <v>0</v>
      </c>
      <c r="M21" s="1">
        <f t="shared" si="4"/>
        <v>0</v>
      </c>
      <c r="N21" s="1">
        <f t="shared" si="5"/>
        <v>0</v>
      </c>
      <c r="O21" s="2">
        <f t="shared" si="6"/>
        <v>0</v>
      </c>
    </row>
    <row r="22" spans="1:15" s="27" customFormat="1" ht="93" customHeight="1" x14ac:dyDescent="0.25">
      <c r="A22" s="28">
        <v>4</v>
      </c>
      <c r="B22" s="89" t="s">
        <v>43</v>
      </c>
      <c r="C22" s="90"/>
      <c r="D22" s="29">
        <v>1</v>
      </c>
      <c r="E22" s="33" t="s">
        <v>62</v>
      </c>
      <c r="F22" s="9"/>
      <c r="G22" s="10">
        <v>0</v>
      </c>
      <c r="H22" s="1">
        <f t="shared" si="0"/>
        <v>0</v>
      </c>
      <c r="I22" s="10">
        <v>0</v>
      </c>
      <c r="J22" s="1">
        <f t="shared" si="1"/>
        <v>0</v>
      </c>
      <c r="K22" s="1">
        <f t="shared" si="2"/>
        <v>0</v>
      </c>
      <c r="L22" s="1">
        <f t="shared" si="3"/>
        <v>0</v>
      </c>
      <c r="M22" s="1">
        <f t="shared" si="4"/>
        <v>0</v>
      </c>
      <c r="N22" s="1">
        <f t="shared" si="5"/>
        <v>0</v>
      </c>
      <c r="O22" s="2">
        <f t="shared" si="6"/>
        <v>0</v>
      </c>
    </row>
    <row r="23" spans="1:15" s="27" customFormat="1" ht="93" customHeight="1" x14ac:dyDescent="0.25">
      <c r="A23" s="28">
        <v>5</v>
      </c>
      <c r="B23" s="89" t="s">
        <v>44</v>
      </c>
      <c r="C23" s="90"/>
      <c r="D23" s="29">
        <v>1</v>
      </c>
      <c r="E23" s="33" t="s">
        <v>62</v>
      </c>
      <c r="F23" s="9"/>
      <c r="G23" s="10">
        <v>0</v>
      </c>
      <c r="H23" s="1">
        <f t="shared" si="0"/>
        <v>0</v>
      </c>
      <c r="I23" s="10">
        <v>0</v>
      </c>
      <c r="J23" s="1">
        <f t="shared" si="1"/>
        <v>0</v>
      </c>
      <c r="K23" s="1">
        <f t="shared" si="2"/>
        <v>0</v>
      </c>
      <c r="L23" s="1">
        <f t="shared" si="3"/>
        <v>0</v>
      </c>
      <c r="M23" s="1">
        <f t="shared" si="4"/>
        <v>0</v>
      </c>
      <c r="N23" s="1">
        <f t="shared" si="5"/>
        <v>0</v>
      </c>
      <c r="O23" s="2">
        <f t="shared" si="6"/>
        <v>0</v>
      </c>
    </row>
    <row r="24" spans="1:15" s="27" customFormat="1" ht="93" customHeight="1" x14ac:dyDescent="0.25">
      <c r="A24" s="28">
        <v>6</v>
      </c>
      <c r="B24" s="89" t="s">
        <v>45</v>
      </c>
      <c r="C24" s="90"/>
      <c r="D24" s="29">
        <v>1</v>
      </c>
      <c r="E24" s="33" t="s">
        <v>62</v>
      </c>
      <c r="F24" s="9"/>
      <c r="G24" s="10">
        <v>0</v>
      </c>
      <c r="H24" s="1">
        <f t="shared" si="0"/>
        <v>0</v>
      </c>
      <c r="I24" s="10">
        <v>0</v>
      </c>
      <c r="J24" s="1">
        <f t="shared" si="1"/>
        <v>0</v>
      </c>
      <c r="K24" s="1">
        <f t="shared" si="2"/>
        <v>0</v>
      </c>
      <c r="L24" s="1">
        <f t="shared" si="3"/>
        <v>0</v>
      </c>
      <c r="M24" s="1">
        <f t="shared" si="4"/>
        <v>0</v>
      </c>
      <c r="N24" s="1">
        <f t="shared" si="5"/>
        <v>0</v>
      </c>
      <c r="O24" s="2">
        <f t="shared" si="6"/>
        <v>0</v>
      </c>
    </row>
    <row r="25" spans="1:15" s="27" customFormat="1" ht="93" customHeight="1" x14ac:dyDescent="0.25">
      <c r="A25" s="28">
        <v>7</v>
      </c>
      <c r="B25" s="89" t="s">
        <v>46</v>
      </c>
      <c r="C25" s="90"/>
      <c r="D25" s="29">
        <v>1</v>
      </c>
      <c r="E25" s="33" t="s">
        <v>62</v>
      </c>
      <c r="F25" s="9"/>
      <c r="G25" s="10">
        <v>0</v>
      </c>
      <c r="H25" s="1">
        <f t="shared" si="0"/>
        <v>0</v>
      </c>
      <c r="I25" s="10">
        <v>0</v>
      </c>
      <c r="J25" s="1">
        <f t="shared" si="1"/>
        <v>0</v>
      </c>
      <c r="K25" s="1">
        <f t="shared" si="2"/>
        <v>0</v>
      </c>
      <c r="L25" s="1">
        <f t="shared" si="3"/>
        <v>0</v>
      </c>
      <c r="M25" s="1">
        <f t="shared" si="4"/>
        <v>0</v>
      </c>
      <c r="N25" s="1">
        <f t="shared" si="5"/>
        <v>0</v>
      </c>
      <c r="O25" s="2">
        <f t="shared" si="6"/>
        <v>0</v>
      </c>
    </row>
    <row r="26" spans="1:15" s="27" customFormat="1" ht="93" customHeight="1" x14ac:dyDescent="0.25">
      <c r="A26" s="28">
        <v>8</v>
      </c>
      <c r="B26" s="89" t="s">
        <v>47</v>
      </c>
      <c r="C26" s="90"/>
      <c r="D26" s="29">
        <v>1</v>
      </c>
      <c r="E26" s="33" t="s">
        <v>62</v>
      </c>
      <c r="F26" s="9"/>
      <c r="G26" s="10">
        <v>0</v>
      </c>
      <c r="H26" s="1">
        <f t="shared" si="0"/>
        <v>0</v>
      </c>
      <c r="I26" s="10">
        <v>0</v>
      </c>
      <c r="J26" s="1">
        <f t="shared" si="1"/>
        <v>0</v>
      </c>
      <c r="K26" s="1">
        <f t="shared" si="2"/>
        <v>0</v>
      </c>
      <c r="L26" s="1">
        <f t="shared" si="3"/>
        <v>0</v>
      </c>
      <c r="M26" s="1">
        <f t="shared" si="4"/>
        <v>0</v>
      </c>
      <c r="N26" s="1">
        <f t="shared" si="5"/>
        <v>0</v>
      </c>
      <c r="O26" s="2">
        <f t="shared" si="6"/>
        <v>0</v>
      </c>
    </row>
    <row r="27" spans="1:15" s="27" customFormat="1" ht="93" customHeight="1" x14ac:dyDescent="0.25">
      <c r="A27" s="28">
        <v>9</v>
      </c>
      <c r="B27" s="89" t="s">
        <v>48</v>
      </c>
      <c r="C27" s="90"/>
      <c r="D27" s="29">
        <v>1</v>
      </c>
      <c r="E27" s="33" t="s">
        <v>62</v>
      </c>
      <c r="F27" s="9"/>
      <c r="G27" s="10">
        <v>0</v>
      </c>
      <c r="H27" s="1">
        <f t="shared" si="0"/>
        <v>0</v>
      </c>
      <c r="I27" s="10">
        <v>0</v>
      </c>
      <c r="J27" s="1">
        <f t="shared" si="1"/>
        <v>0</v>
      </c>
      <c r="K27" s="1">
        <f t="shared" si="2"/>
        <v>0</v>
      </c>
      <c r="L27" s="1">
        <f t="shared" si="3"/>
        <v>0</v>
      </c>
      <c r="M27" s="1">
        <f t="shared" si="4"/>
        <v>0</v>
      </c>
      <c r="N27" s="1">
        <f t="shared" si="5"/>
        <v>0</v>
      </c>
      <c r="O27" s="2">
        <f t="shared" si="6"/>
        <v>0</v>
      </c>
    </row>
    <row r="28" spans="1:15" s="27" customFormat="1" ht="148.5" customHeight="1" x14ac:dyDescent="0.25">
      <c r="A28" s="28">
        <v>10</v>
      </c>
      <c r="B28" s="89" t="s">
        <v>49</v>
      </c>
      <c r="C28" s="90"/>
      <c r="D28" s="29">
        <v>1</v>
      </c>
      <c r="E28" s="33" t="s">
        <v>62</v>
      </c>
      <c r="F28" s="9"/>
      <c r="G28" s="10">
        <v>0</v>
      </c>
      <c r="H28" s="1">
        <f t="shared" si="0"/>
        <v>0</v>
      </c>
      <c r="I28" s="10">
        <v>0</v>
      </c>
      <c r="J28" s="1">
        <f t="shared" si="1"/>
        <v>0</v>
      </c>
      <c r="K28" s="1">
        <f t="shared" si="2"/>
        <v>0</v>
      </c>
      <c r="L28" s="1">
        <f t="shared" si="3"/>
        <v>0</v>
      </c>
      <c r="M28" s="1">
        <f t="shared" si="4"/>
        <v>0</v>
      </c>
      <c r="N28" s="1">
        <f t="shared" si="5"/>
        <v>0</v>
      </c>
      <c r="O28" s="2">
        <f t="shared" si="6"/>
        <v>0</v>
      </c>
    </row>
    <row r="29" spans="1:15" s="27" customFormat="1" ht="93" customHeight="1" x14ac:dyDescent="0.25">
      <c r="A29" s="28">
        <v>11</v>
      </c>
      <c r="B29" s="89" t="s">
        <v>50</v>
      </c>
      <c r="C29" s="90"/>
      <c r="D29" s="29">
        <v>1</v>
      </c>
      <c r="E29" s="33" t="s">
        <v>62</v>
      </c>
      <c r="F29" s="9"/>
      <c r="G29" s="10">
        <v>0</v>
      </c>
      <c r="H29" s="1">
        <f t="shared" si="0"/>
        <v>0</v>
      </c>
      <c r="I29" s="10">
        <v>0</v>
      </c>
      <c r="J29" s="1">
        <f t="shared" si="1"/>
        <v>0</v>
      </c>
      <c r="K29" s="1">
        <f t="shared" si="2"/>
        <v>0</v>
      </c>
      <c r="L29" s="1">
        <f t="shared" si="3"/>
        <v>0</v>
      </c>
      <c r="M29" s="1">
        <f t="shared" si="4"/>
        <v>0</v>
      </c>
      <c r="N29" s="1">
        <f t="shared" si="5"/>
        <v>0</v>
      </c>
      <c r="O29" s="2">
        <f t="shared" si="6"/>
        <v>0</v>
      </c>
    </row>
    <row r="30" spans="1:15" s="27" customFormat="1" ht="93" customHeight="1" x14ac:dyDescent="0.25">
      <c r="A30" s="28">
        <v>12</v>
      </c>
      <c r="B30" s="89" t="s">
        <v>51</v>
      </c>
      <c r="C30" s="90"/>
      <c r="D30" s="29">
        <v>1</v>
      </c>
      <c r="E30" s="33" t="s">
        <v>62</v>
      </c>
      <c r="F30" s="9"/>
      <c r="G30" s="10">
        <v>0</v>
      </c>
      <c r="H30" s="1">
        <f t="shared" si="0"/>
        <v>0</v>
      </c>
      <c r="I30" s="10">
        <v>0</v>
      </c>
      <c r="J30" s="1">
        <f t="shared" si="1"/>
        <v>0</v>
      </c>
      <c r="K30" s="1">
        <f t="shared" si="2"/>
        <v>0</v>
      </c>
      <c r="L30" s="1">
        <f t="shared" si="3"/>
        <v>0</v>
      </c>
      <c r="M30" s="1">
        <f t="shared" si="4"/>
        <v>0</v>
      </c>
      <c r="N30" s="1">
        <f t="shared" si="5"/>
        <v>0</v>
      </c>
      <c r="O30" s="2">
        <f t="shared" si="6"/>
        <v>0</v>
      </c>
    </row>
    <row r="31" spans="1:15" s="27" customFormat="1" ht="93" customHeight="1" x14ac:dyDescent="0.25">
      <c r="A31" s="28">
        <v>13</v>
      </c>
      <c r="B31" s="89" t="s">
        <v>52</v>
      </c>
      <c r="C31" s="90"/>
      <c r="D31" s="29">
        <v>1</v>
      </c>
      <c r="E31" s="33" t="s">
        <v>62</v>
      </c>
      <c r="F31" s="9"/>
      <c r="G31" s="10">
        <v>0</v>
      </c>
      <c r="H31" s="1">
        <f t="shared" si="0"/>
        <v>0</v>
      </c>
      <c r="I31" s="10">
        <v>0</v>
      </c>
      <c r="J31" s="1">
        <f t="shared" si="1"/>
        <v>0</v>
      </c>
      <c r="K31" s="1">
        <f t="shared" si="2"/>
        <v>0</v>
      </c>
      <c r="L31" s="1">
        <f t="shared" si="3"/>
        <v>0</v>
      </c>
      <c r="M31" s="1">
        <f t="shared" si="4"/>
        <v>0</v>
      </c>
      <c r="N31" s="1">
        <f t="shared" si="5"/>
        <v>0</v>
      </c>
      <c r="O31" s="2">
        <f t="shared" si="6"/>
        <v>0</v>
      </c>
    </row>
    <row r="32" spans="1:15" s="27" customFormat="1" ht="135.75" customHeight="1" x14ac:dyDescent="0.25">
      <c r="A32" s="28">
        <v>14</v>
      </c>
      <c r="B32" s="89" t="s">
        <v>53</v>
      </c>
      <c r="C32" s="90"/>
      <c r="D32" s="29">
        <v>1</v>
      </c>
      <c r="E32" s="33" t="s">
        <v>62</v>
      </c>
      <c r="F32" s="9"/>
      <c r="G32" s="10">
        <v>0</v>
      </c>
      <c r="H32" s="1">
        <f t="shared" si="0"/>
        <v>0</v>
      </c>
      <c r="I32" s="10">
        <v>0</v>
      </c>
      <c r="J32" s="1">
        <f t="shared" si="1"/>
        <v>0</v>
      </c>
      <c r="K32" s="1">
        <f t="shared" si="2"/>
        <v>0</v>
      </c>
      <c r="L32" s="1">
        <f t="shared" si="3"/>
        <v>0</v>
      </c>
      <c r="M32" s="1">
        <f t="shared" si="4"/>
        <v>0</v>
      </c>
      <c r="N32" s="1">
        <f t="shared" si="5"/>
        <v>0</v>
      </c>
      <c r="O32" s="2">
        <f t="shared" si="6"/>
        <v>0</v>
      </c>
    </row>
    <row r="33" spans="1:15" s="27" customFormat="1" ht="138.75" customHeight="1" x14ac:dyDescent="0.25">
      <c r="A33" s="28">
        <v>15</v>
      </c>
      <c r="B33" s="89" t="s">
        <v>54</v>
      </c>
      <c r="C33" s="90"/>
      <c r="D33" s="29">
        <v>1</v>
      </c>
      <c r="E33" s="33" t="s">
        <v>62</v>
      </c>
      <c r="F33" s="9"/>
      <c r="G33" s="10">
        <v>0</v>
      </c>
      <c r="H33" s="1">
        <f t="shared" si="0"/>
        <v>0</v>
      </c>
      <c r="I33" s="10">
        <v>0</v>
      </c>
      <c r="J33" s="1">
        <f t="shared" si="1"/>
        <v>0</v>
      </c>
      <c r="K33" s="1">
        <f t="shared" si="2"/>
        <v>0</v>
      </c>
      <c r="L33" s="1">
        <f t="shared" si="3"/>
        <v>0</v>
      </c>
      <c r="M33" s="1">
        <f t="shared" si="4"/>
        <v>0</v>
      </c>
      <c r="N33" s="1">
        <f t="shared" si="5"/>
        <v>0</v>
      </c>
      <c r="O33" s="2">
        <f t="shared" si="6"/>
        <v>0</v>
      </c>
    </row>
    <row r="34" spans="1:15" s="27" customFormat="1" ht="93" customHeight="1" x14ac:dyDescent="0.25">
      <c r="A34" s="28">
        <v>16</v>
      </c>
      <c r="B34" s="89" t="s">
        <v>55</v>
      </c>
      <c r="C34" s="90"/>
      <c r="D34" s="29">
        <v>1</v>
      </c>
      <c r="E34" s="33" t="s">
        <v>62</v>
      </c>
      <c r="F34" s="9"/>
      <c r="G34" s="10">
        <v>0</v>
      </c>
      <c r="H34" s="1">
        <f t="shared" si="0"/>
        <v>0</v>
      </c>
      <c r="I34" s="10">
        <v>0</v>
      </c>
      <c r="J34" s="1">
        <f t="shared" si="1"/>
        <v>0</v>
      </c>
      <c r="K34" s="1">
        <f t="shared" si="2"/>
        <v>0</v>
      </c>
      <c r="L34" s="1">
        <f t="shared" si="3"/>
        <v>0</v>
      </c>
      <c r="M34" s="1">
        <f t="shared" si="4"/>
        <v>0</v>
      </c>
      <c r="N34" s="1">
        <f t="shared" si="5"/>
        <v>0</v>
      </c>
      <c r="O34" s="2">
        <f t="shared" si="6"/>
        <v>0</v>
      </c>
    </row>
    <row r="35" spans="1:15" s="27" customFormat="1" ht="129" customHeight="1" x14ac:dyDescent="0.25">
      <c r="A35" s="28">
        <v>17</v>
      </c>
      <c r="B35" s="89" t="s">
        <v>56</v>
      </c>
      <c r="C35" s="90"/>
      <c r="D35" s="29">
        <v>1</v>
      </c>
      <c r="E35" s="33" t="s">
        <v>62</v>
      </c>
      <c r="F35" s="9"/>
      <c r="G35" s="10">
        <v>0</v>
      </c>
      <c r="H35" s="1">
        <f t="shared" si="0"/>
        <v>0</v>
      </c>
      <c r="I35" s="10">
        <v>0</v>
      </c>
      <c r="J35" s="1">
        <f t="shared" si="1"/>
        <v>0</v>
      </c>
      <c r="K35" s="1">
        <f t="shared" si="2"/>
        <v>0</v>
      </c>
      <c r="L35" s="1">
        <f t="shared" si="3"/>
        <v>0</v>
      </c>
      <c r="M35" s="1">
        <f t="shared" si="4"/>
        <v>0</v>
      </c>
      <c r="N35" s="1">
        <f t="shared" si="5"/>
        <v>0</v>
      </c>
      <c r="O35" s="2">
        <f t="shared" si="6"/>
        <v>0</v>
      </c>
    </row>
    <row r="36" spans="1:15" s="27" customFormat="1" ht="93" customHeight="1" x14ac:dyDescent="0.25">
      <c r="A36" s="28">
        <v>18</v>
      </c>
      <c r="B36" s="89" t="s">
        <v>57</v>
      </c>
      <c r="C36" s="90"/>
      <c r="D36" s="29">
        <v>1</v>
      </c>
      <c r="E36" s="33" t="s">
        <v>62</v>
      </c>
      <c r="F36" s="9"/>
      <c r="G36" s="10">
        <v>0</v>
      </c>
      <c r="H36" s="1">
        <f t="shared" si="0"/>
        <v>0</v>
      </c>
      <c r="I36" s="10">
        <v>0</v>
      </c>
      <c r="J36" s="1">
        <f t="shared" si="1"/>
        <v>0</v>
      </c>
      <c r="K36" s="1">
        <f t="shared" si="2"/>
        <v>0</v>
      </c>
      <c r="L36" s="1">
        <f t="shared" si="3"/>
        <v>0</v>
      </c>
      <c r="M36" s="1">
        <f t="shared" si="4"/>
        <v>0</v>
      </c>
      <c r="N36" s="1">
        <f t="shared" si="5"/>
        <v>0</v>
      </c>
      <c r="O36" s="2">
        <f t="shared" si="6"/>
        <v>0</v>
      </c>
    </row>
    <row r="37" spans="1:15" s="27" customFormat="1" ht="93" customHeight="1" x14ac:dyDescent="0.25">
      <c r="A37" s="28">
        <v>19</v>
      </c>
      <c r="B37" s="89" t="s">
        <v>58</v>
      </c>
      <c r="C37" s="90"/>
      <c r="D37" s="29">
        <v>1</v>
      </c>
      <c r="E37" s="33" t="s">
        <v>62</v>
      </c>
      <c r="F37" s="9"/>
      <c r="G37" s="10">
        <v>0</v>
      </c>
      <c r="H37" s="1">
        <f t="shared" si="0"/>
        <v>0</v>
      </c>
      <c r="I37" s="10">
        <v>0</v>
      </c>
      <c r="J37" s="1">
        <f t="shared" si="1"/>
        <v>0</v>
      </c>
      <c r="K37" s="1">
        <f t="shared" si="2"/>
        <v>0</v>
      </c>
      <c r="L37" s="1">
        <f t="shared" si="3"/>
        <v>0</v>
      </c>
      <c r="M37" s="1">
        <f t="shared" si="4"/>
        <v>0</v>
      </c>
      <c r="N37" s="1">
        <f t="shared" si="5"/>
        <v>0</v>
      </c>
      <c r="O37" s="2">
        <f t="shared" si="6"/>
        <v>0</v>
      </c>
    </row>
    <row r="38" spans="1:15" s="27" customFormat="1" ht="93" customHeight="1" x14ac:dyDescent="0.25">
      <c r="A38" s="28">
        <v>20</v>
      </c>
      <c r="B38" s="89" t="s">
        <v>59</v>
      </c>
      <c r="C38" s="90"/>
      <c r="D38" s="29">
        <v>1</v>
      </c>
      <c r="E38" s="33" t="s">
        <v>62</v>
      </c>
      <c r="F38" s="9"/>
      <c r="G38" s="10">
        <v>0</v>
      </c>
      <c r="H38" s="1">
        <f t="shared" si="0"/>
        <v>0</v>
      </c>
      <c r="I38" s="10">
        <v>0</v>
      </c>
      <c r="J38" s="1">
        <f t="shared" si="1"/>
        <v>0</v>
      </c>
      <c r="K38" s="1">
        <f t="shared" si="2"/>
        <v>0</v>
      </c>
      <c r="L38" s="1">
        <f t="shared" si="3"/>
        <v>0</v>
      </c>
      <c r="M38" s="1">
        <f t="shared" si="4"/>
        <v>0</v>
      </c>
      <c r="N38" s="1">
        <f t="shared" si="5"/>
        <v>0</v>
      </c>
      <c r="O38" s="2">
        <f t="shared" si="6"/>
        <v>0</v>
      </c>
    </row>
    <row r="39" spans="1:15" s="27" customFormat="1" ht="162" customHeight="1" x14ac:dyDescent="0.25">
      <c r="A39" s="28">
        <v>21</v>
      </c>
      <c r="B39" s="89" t="s">
        <v>60</v>
      </c>
      <c r="C39" s="90"/>
      <c r="D39" s="29">
        <v>1</v>
      </c>
      <c r="E39" s="33" t="s">
        <v>62</v>
      </c>
      <c r="F39" s="9"/>
      <c r="G39" s="10">
        <v>0</v>
      </c>
      <c r="H39" s="1">
        <f t="shared" si="0"/>
        <v>0</v>
      </c>
      <c r="I39" s="10">
        <v>0</v>
      </c>
      <c r="J39" s="1">
        <f t="shared" si="1"/>
        <v>0</v>
      </c>
      <c r="K39" s="1">
        <f t="shared" si="2"/>
        <v>0</v>
      </c>
      <c r="L39" s="1">
        <f t="shared" si="3"/>
        <v>0</v>
      </c>
      <c r="M39" s="1">
        <f t="shared" si="4"/>
        <v>0</v>
      </c>
      <c r="N39" s="1">
        <f t="shared" si="5"/>
        <v>0</v>
      </c>
      <c r="O39" s="2">
        <f t="shared" si="6"/>
        <v>0</v>
      </c>
    </row>
    <row r="40" spans="1:15" s="27" customFormat="1" ht="181.5" customHeight="1" x14ac:dyDescent="0.25">
      <c r="A40" s="28">
        <v>22</v>
      </c>
      <c r="B40" s="89" t="s">
        <v>63</v>
      </c>
      <c r="C40" s="90"/>
      <c r="D40" s="29">
        <v>1</v>
      </c>
      <c r="E40" s="33" t="s">
        <v>62</v>
      </c>
      <c r="F40" s="9"/>
      <c r="G40" s="10">
        <v>0</v>
      </c>
      <c r="H40" s="1">
        <f t="shared" si="0"/>
        <v>0</v>
      </c>
      <c r="I40" s="10">
        <v>0</v>
      </c>
      <c r="J40" s="1">
        <f t="shared" si="1"/>
        <v>0</v>
      </c>
      <c r="K40" s="1">
        <f t="shared" si="2"/>
        <v>0</v>
      </c>
      <c r="L40" s="1">
        <f t="shared" si="3"/>
        <v>0</v>
      </c>
      <c r="M40" s="1">
        <f t="shared" si="4"/>
        <v>0</v>
      </c>
      <c r="N40" s="1">
        <f t="shared" si="5"/>
        <v>0</v>
      </c>
      <c r="O40" s="2">
        <f t="shared" si="6"/>
        <v>0</v>
      </c>
    </row>
    <row r="41" spans="1:15" s="27" customFormat="1" ht="117" customHeight="1" x14ac:dyDescent="0.25">
      <c r="A41" s="28">
        <v>23</v>
      </c>
      <c r="B41" s="89" t="s">
        <v>61</v>
      </c>
      <c r="C41" s="90"/>
      <c r="D41" s="29">
        <v>1</v>
      </c>
      <c r="E41" s="33" t="s">
        <v>62</v>
      </c>
      <c r="F41" s="9"/>
      <c r="G41" s="10">
        <v>0</v>
      </c>
      <c r="H41" s="1">
        <f t="shared" si="0"/>
        <v>0</v>
      </c>
      <c r="I41" s="10">
        <v>0</v>
      </c>
      <c r="J41" s="1">
        <f t="shared" si="1"/>
        <v>0</v>
      </c>
      <c r="K41" s="1">
        <f t="shared" si="2"/>
        <v>0</v>
      </c>
      <c r="L41" s="1">
        <f t="shared" si="3"/>
        <v>0</v>
      </c>
      <c r="M41" s="1">
        <f t="shared" si="4"/>
        <v>0</v>
      </c>
      <c r="N41" s="1">
        <f t="shared" si="5"/>
        <v>0</v>
      </c>
      <c r="O41" s="2">
        <f t="shared" si="6"/>
        <v>0</v>
      </c>
    </row>
    <row r="42" spans="1:15" s="27" customFormat="1" ht="42" customHeight="1" thickBot="1" x14ac:dyDescent="0.25">
      <c r="A42" s="22"/>
      <c r="B42" s="85"/>
      <c r="C42" s="85"/>
      <c r="D42" s="85"/>
      <c r="E42" s="85"/>
      <c r="F42" s="85"/>
      <c r="G42" s="85"/>
      <c r="H42" s="85"/>
      <c r="I42" s="85"/>
      <c r="J42" s="85"/>
      <c r="K42" s="85"/>
      <c r="L42" s="85"/>
      <c r="M42" s="86" t="s">
        <v>38</v>
      </c>
      <c r="N42" s="86"/>
      <c r="O42" s="4">
        <f>SUMIF(G:G,0%,L:L)</f>
        <v>0</v>
      </c>
    </row>
    <row r="43" spans="1:15" s="27" customFormat="1" ht="39" customHeight="1" thickBot="1" x14ac:dyDescent="0.25">
      <c r="A43" s="74" t="s">
        <v>23</v>
      </c>
      <c r="B43" s="75"/>
      <c r="C43" s="75"/>
      <c r="D43" s="75"/>
      <c r="E43" s="75"/>
      <c r="F43" s="75"/>
      <c r="G43" s="75"/>
      <c r="H43" s="75"/>
      <c r="I43" s="75"/>
      <c r="J43" s="75"/>
      <c r="K43" s="75"/>
      <c r="L43" s="75"/>
      <c r="M43" s="86" t="s">
        <v>10</v>
      </c>
      <c r="N43" s="86"/>
      <c r="O43" s="4">
        <f>SUMIF(G:G,5%,L:L)</f>
        <v>0</v>
      </c>
    </row>
    <row r="44" spans="1:15" s="27" customFormat="1" ht="30" customHeight="1" x14ac:dyDescent="0.2">
      <c r="A44" s="71" t="s">
        <v>39</v>
      </c>
      <c r="B44" s="71"/>
      <c r="C44" s="71"/>
      <c r="D44" s="71"/>
      <c r="E44" s="71"/>
      <c r="F44" s="71"/>
      <c r="G44" s="71"/>
      <c r="H44" s="71"/>
      <c r="I44" s="71"/>
      <c r="J44" s="71"/>
      <c r="K44" s="71"/>
      <c r="L44" s="72"/>
      <c r="M44" s="86" t="s">
        <v>11</v>
      </c>
      <c r="N44" s="86"/>
      <c r="O44" s="4">
        <f>SUMIF(G:G,19%,L:L)</f>
        <v>0</v>
      </c>
    </row>
    <row r="45" spans="1:15" s="27" customFormat="1" ht="30" customHeight="1" x14ac:dyDescent="0.2">
      <c r="A45" s="73"/>
      <c r="B45" s="73"/>
      <c r="C45" s="73"/>
      <c r="D45" s="73"/>
      <c r="E45" s="73"/>
      <c r="F45" s="73"/>
      <c r="G45" s="73"/>
      <c r="H45" s="73"/>
      <c r="I45" s="73"/>
      <c r="J45" s="73"/>
      <c r="K45" s="73"/>
      <c r="L45" s="73"/>
      <c r="M45" s="35" t="s">
        <v>7</v>
      </c>
      <c r="N45" s="36"/>
      <c r="O45" s="5">
        <f>SUM(O42:O44)</f>
        <v>0</v>
      </c>
    </row>
    <row r="46" spans="1:15" s="27" customFormat="1" ht="30" customHeight="1" x14ac:dyDescent="0.2">
      <c r="A46" s="73"/>
      <c r="B46" s="73"/>
      <c r="C46" s="73"/>
      <c r="D46" s="73"/>
      <c r="E46" s="73"/>
      <c r="F46" s="73"/>
      <c r="G46" s="73"/>
      <c r="H46" s="73"/>
      <c r="I46" s="73"/>
      <c r="J46" s="73"/>
      <c r="K46" s="73"/>
      <c r="L46" s="73"/>
      <c r="M46" s="87" t="s">
        <v>12</v>
      </c>
      <c r="N46" s="88"/>
      <c r="O46" s="6">
        <f>ROUND(O43*5%,0)</f>
        <v>0</v>
      </c>
    </row>
    <row r="47" spans="1:15" s="27" customFormat="1" ht="30" customHeight="1" x14ac:dyDescent="0.2">
      <c r="A47" s="73"/>
      <c r="B47" s="73"/>
      <c r="C47" s="73"/>
      <c r="D47" s="73"/>
      <c r="E47" s="73"/>
      <c r="F47" s="73"/>
      <c r="G47" s="73"/>
      <c r="H47" s="73"/>
      <c r="I47" s="73"/>
      <c r="J47" s="73"/>
      <c r="K47" s="73"/>
      <c r="L47" s="73"/>
      <c r="M47" s="87" t="s">
        <v>13</v>
      </c>
      <c r="N47" s="88"/>
      <c r="O47" s="4">
        <f>ROUND(O44*19%,0)</f>
        <v>0</v>
      </c>
    </row>
    <row r="48" spans="1:15" s="27" customFormat="1" ht="30" customHeight="1" x14ac:dyDescent="0.2">
      <c r="A48" s="73"/>
      <c r="B48" s="73"/>
      <c r="C48" s="73"/>
      <c r="D48" s="73"/>
      <c r="E48" s="73"/>
      <c r="F48" s="73"/>
      <c r="G48" s="73"/>
      <c r="H48" s="73"/>
      <c r="I48" s="73"/>
      <c r="J48" s="73"/>
      <c r="K48" s="73"/>
      <c r="L48" s="73"/>
      <c r="M48" s="35" t="s">
        <v>14</v>
      </c>
      <c r="N48" s="36"/>
      <c r="O48" s="5">
        <f>SUM(O46:O47)</f>
        <v>0</v>
      </c>
    </row>
    <row r="49" spans="1:15" s="27" customFormat="1" ht="30" customHeight="1" x14ac:dyDescent="0.2">
      <c r="A49" s="73"/>
      <c r="B49" s="73"/>
      <c r="C49" s="73"/>
      <c r="D49" s="73"/>
      <c r="E49" s="73"/>
      <c r="F49" s="73"/>
      <c r="G49" s="73"/>
      <c r="H49" s="73"/>
      <c r="I49" s="73"/>
      <c r="J49" s="73"/>
      <c r="K49" s="73"/>
      <c r="L49" s="73"/>
      <c r="M49" s="39" t="s">
        <v>36</v>
      </c>
      <c r="N49" s="40"/>
      <c r="O49" s="4">
        <f>ROUND(SUM(N19:N41),0)</f>
        <v>0</v>
      </c>
    </row>
    <row r="50" spans="1:15" s="27" customFormat="1" ht="30" customHeight="1" x14ac:dyDescent="0.2">
      <c r="A50" s="73"/>
      <c r="B50" s="73"/>
      <c r="C50" s="73"/>
      <c r="D50" s="73"/>
      <c r="E50" s="73"/>
      <c r="F50" s="73"/>
      <c r="G50" s="73"/>
      <c r="H50" s="73"/>
      <c r="I50" s="73"/>
      <c r="J50" s="73"/>
      <c r="K50" s="73"/>
      <c r="L50" s="73"/>
      <c r="M50" s="37" t="s">
        <v>35</v>
      </c>
      <c r="N50" s="38"/>
      <c r="O50" s="5">
        <f>SUM(O49)</f>
        <v>0</v>
      </c>
    </row>
    <row r="51" spans="1:15" s="27" customFormat="1" ht="30" customHeight="1" x14ac:dyDescent="0.2">
      <c r="A51" s="73"/>
      <c r="B51" s="73"/>
      <c r="C51" s="73"/>
      <c r="D51" s="73"/>
      <c r="E51" s="73"/>
      <c r="F51" s="73"/>
      <c r="G51" s="73"/>
      <c r="H51" s="73"/>
      <c r="I51" s="73"/>
      <c r="J51" s="73"/>
      <c r="K51" s="73"/>
      <c r="L51" s="73"/>
      <c r="M51" s="37" t="s">
        <v>15</v>
      </c>
      <c r="N51" s="38"/>
      <c r="O51" s="5">
        <f>+O45+O48+O50</f>
        <v>0</v>
      </c>
    </row>
    <row r="54" spans="1:15" x14ac:dyDescent="0.25">
      <c r="B54" s="8"/>
      <c r="C54" s="8"/>
    </row>
    <row r="55" spans="1:15" x14ac:dyDescent="0.25">
      <c r="B55" s="83"/>
      <c r="C55" s="83"/>
    </row>
    <row r="56" spans="1:15" ht="15.75" thickBot="1" x14ac:dyDescent="0.3">
      <c r="B56" s="84"/>
      <c r="C56" s="84"/>
    </row>
    <row r="57" spans="1:15" x14ac:dyDescent="0.25">
      <c r="B57" s="77" t="s">
        <v>19</v>
      </c>
      <c r="C57" s="77"/>
    </row>
    <row r="59" spans="1:15" x14ac:dyDescent="0.25">
      <c r="A59" s="30" t="s">
        <v>31</v>
      </c>
    </row>
  </sheetData>
  <sheetProtection selectLockedCells="1"/>
  <autoFilter ref="A18:O51">
    <filterColumn colId="1" showButton="0"/>
  </autoFilter>
  <mergeCells count="51">
    <mergeCell ref="B39:C39"/>
    <mergeCell ref="B40:C40"/>
    <mergeCell ref="B41:C41"/>
    <mergeCell ref="B18:C18"/>
    <mergeCell ref="B34:C34"/>
    <mergeCell ref="B35:C35"/>
    <mergeCell ref="B36:C36"/>
    <mergeCell ref="B37:C37"/>
    <mergeCell ref="B38:C38"/>
    <mergeCell ref="B29:C29"/>
    <mergeCell ref="B30:C30"/>
    <mergeCell ref="B31:C31"/>
    <mergeCell ref="B32:C32"/>
    <mergeCell ref="B33:C33"/>
    <mergeCell ref="B24:C24"/>
    <mergeCell ref="B25:C25"/>
    <mergeCell ref="B26:C26"/>
    <mergeCell ref="B27:C27"/>
    <mergeCell ref="B28:C28"/>
    <mergeCell ref="B19:C19"/>
    <mergeCell ref="B20:C20"/>
    <mergeCell ref="B21:C21"/>
    <mergeCell ref="B22:C22"/>
    <mergeCell ref="B23:C23"/>
    <mergeCell ref="A44:L51"/>
    <mergeCell ref="A43:L43"/>
    <mergeCell ref="A9:B9"/>
    <mergeCell ref="B57:C57"/>
    <mergeCell ref="D13:G13"/>
    <mergeCell ref="D15:G15"/>
    <mergeCell ref="F9:G9"/>
    <mergeCell ref="L9:N9"/>
    <mergeCell ref="B55:C56"/>
    <mergeCell ref="B42:L42"/>
    <mergeCell ref="M42:N42"/>
    <mergeCell ref="M43:N43"/>
    <mergeCell ref="M44:N44"/>
    <mergeCell ref="M45:N45"/>
    <mergeCell ref="M46:N46"/>
    <mergeCell ref="M47:N47"/>
    <mergeCell ref="A2:A5"/>
    <mergeCell ref="D11:G11"/>
    <mergeCell ref="A11:B15"/>
    <mergeCell ref="B2:M2"/>
    <mergeCell ref="B3:M3"/>
    <mergeCell ref="B4:M5"/>
    <mergeCell ref="M48:N48"/>
    <mergeCell ref="M51:N51"/>
    <mergeCell ref="M49:N49"/>
    <mergeCell ref="M50:N50"/>
    <mergeCell ref="N2:O5"/>
  </mergeCells>
  <dataValidations count="1">
    <dataValidation type="whole" allowBlank="1" showInputMessage="1" showErrorMessage="1" sqref="F19:F41">
      <formula1>0</formula1>
      <formula2>100000000</formula2>
    </dataValidation>
  </dataValidations>
  <pageMargins left="0.70866141732283472" right="0.70866141732283472" top="0.74803149606299213" bottom="0.74803149606299213" header="0.31496062992125984" footer="0.31496062992125984"/>
  <pageSetup paperSize="5" scale="52"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G19:G41</xm:sqref>
        </x14:dataValidation>
        <x14:dataValidation type="list" allowBlank="1" showInputMessage="1" showErrorMessage="1">
          <x14:formula1>
            <xm:f>Hoja2!$F$7:$F$8</xm:f>
          </x14:formula1>
          <xm:sqref>I19:I41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32">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Yeisson Rios Romero</cp:lastModifiedBy>
  <cp:lastPrinted>2022-05-31T14:05:40Z</cp:lastPrinted>
  <dcterms:created xsi:type="dcterms:W3CDTF">2017-04-28T13:22:52Z</dcterms:created>
  <dcterms:modified xsi:type="dcterms:W3CDTF">2022-05-31T15:30:45Z</dcterms:modified>
</cp:coreProperties>
</file>