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D:\LMARCELAESCOBAR\onedriver\OneDrive - Universidad de Cundinamarca\UNIVERSIDAD 2022\F-CD-105 CALIBRACION - INV 098\"/>
    </mc:Choice>
  </mc:AlternateContent>
  <xr:revisionPtr revIDLastSave="70" documentId="13_ncr:1_{747260C8-0EFF-44F5-B3CD-6FFF2DF49AED}" xr6:coauthVersionLast="36" xr6:coauthVersionMax="47" xr10:uidLastSave="{A4CF1A88-395E-414C-9D8C-DDABDD52EEAF}"/>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 l="1"/>
  <c r="J20" i="1"/>
  <c r="J21" i="1"/>
  <c r="J22" i="1"/>
  <c r="J23" i="1"/>
  <c r="J24" i="1"/>
  <c r="J25" i="1"/>
  <c r="J26" i="1"/>
  <c r="K26" i="1" s="1"/>
  <c r="J27" i="1"/>
  <c r="K27" i="1" s="1"/>
  <c r="J28" i="1"/>
  <c r="J29" i="1"/>
  <c r="K29" i="1" s="1"/>
  <c r="J30" i="1"/>
  <c r="J31" i="1"/>
  <c r="L31" i="1" s="1"/>
  <c r="J32" i="1"/>
  <c r="J33" i="1"/>
  <c r="J34" i="1"/>
  <c r="J35" i="1"/>
  <c r="J36" i="1"/>
  <c r="J37" i="1"/>
  <c r="J38" i="1"/>
  <c r="K38" i="1" s="1"/>
  <c r="J39" i="1"/>
  <c r="J40" i="1"/>
  <c r="K40" i="1" s="1"/>
  <c r="J41" i="1"/>
  <c r="J42" i="1"/>
  <c r="K42" i="1" s="1"/>
  <c r="J43" i="1"/>
  <c r="I20" i="1"/>
  <c r="I21" i="1"/>
  <c r="I22" i="1"/>
  <c r="I23" i="1"/>
  <c r="I24" i="1"/>
  <c r="I25" i="1"/>
  <c r="I26" i="1"/>
  <c r="I27" i="1"/>
  <c r="I28" i="1"/>
  <c r="I29" i="1"/>
  <c r="I30" i="1"/>
  <c r="I31" i="1"/>
  <c r="I32" i="1"/>
  <c r="I33" i="1"/>
  <c r="I34" i="1"/>
  <c r="I35" i="1"/>
  <c r="I36" i="1"/>
  <c r="I37" i="1"/>
  <c r="I38" i="1"/>
  <c r="I39" i="1"/>
  <c r="I40" i="1"/>
  <c r="I41" i="1"/>
  <c r="I42" i="1"/>
  <c r="I43" i="1"/>
  <c r="H20" i="1"/>
  <c r="H21" i="1"/>
  <c r="H22" i="1"/>
  <c r="H23" i="1"/>
  <c r="H24" i="1"/>
  <c r="H25" i="1"/>
  <c r="H26" i="1"/>
  <c r="H27" i="1"/>
  <c r="H28" i="1"/>
  <c r="H29" i="1"/>
  <c r="H30" i="1"/>
  <c r="H31" i="1"/>
  <c r="H32" i="1"/>
  <c r="H33" i="1"/>
  <c r="H34" i="1"/>
  <c r="H35" i="1"/>
  <c r="H36" i="1"/>
  <c r="H37" i="1"/>
  <c r="H38" i="1"/>
  <c r="H39" i="1"/>
  <c r="H40" i="1"/>
  <c r="H41" i="1"/>
  <c r="H42" i="1"/>
  <c r="H43" i="1"/>
  <c r="L30" i="1" l="1"/>
  <c r="L43" i="1"/>
  <c r="L24" i="1"/>
  <c r="L28" i="1"/>
  <c r="L36" i="1"/>
  <c r="L35" i="1"/>
  <c r="L33" i="1"/>
  <c r="K30" i="1"/>
  <c r="K28" i="1"/>
  <c r="L40" i="1"/>
  <c r="K43" i="1"/>
  <c r="L42" i="1"/>
  <c r="K41" i="1"/>
  <c r="L41" i="1" s="1"/>
  <c r="L38" i="1"/>
  <c r="L26" i="1"/>
  <c r="K37" i="1"/>
  <c r="L37" i="1" s="1"/>
  <c r="K25" i="1"/>
  <c r="L25" i="1" s="1"/>
  <c r="L27" i="1"/>
  <c r="K36" i="1"/>
  <c r="K24" i="1"/>
  <c r="L29" i="1"/>
  <c r="K35" i="1"/>
  <c r="K23" i="1"/>
  <c r="L23" i="1" s="1"/>
  <c r="K39" i="1"/>
  <c r="L39" i="1" s="1"/>
  <c r="K34" i="1"/>
  <c r="L34" i="1" s="1"/>
  <c r="K22" i="1"/>
  <c r="L22" i="1" s="1"/>
  <c r="K33" i="1"/>
  <c r="K21" i="1"/>
  <c r="L21" i="1" s="1"/>
  <c r="K32" i="1"/>
  <c r="L32" i="1" s="1"/>
  <c r="K20" i="1"/>
  <c r="L20" i="1" s="1"/>
  <c r="J19" i="1"/>
  <c r="H19" i="1"/>
  <c r="I19" i="1" s="1"/>
  <c r="K19" i="1" l="1"/>
  <c r="L19" i="1" s="1"/>
  <c r="L45" i="1"/>
  <c r="L48" i="1" s="1"/>
  <c r="L46" i="1" l="1"/>
  <c r="L49" i="1" s="1"/>
  <c r="L44" i="1"/>
  <c r="L50" i="1" l="1"/>
  <c r="L47" i="1"/>
  <c r="L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<sst xmlns="http://schemas.openxmlformats.org/spreadsheetml/2006/main" count="87" uniqueCount="62">
  <si>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</si>
  <si>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</si>
  <si>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</si>
  <si>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</si>
  <si>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</si>
  <si>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</si>
  <si>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</si>
  <si>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</si>
  <si>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</si>
  <si>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</si>
  <si>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</si>
  <si>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</si>
  <si>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</si>
  <si>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</si>
  <si>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</si>
  <si>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</si>
  <si>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</si>
  <si>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</si>
  <si>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</si>
  <si>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</si>
  <si>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</si>
  <si>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</si>
  <si>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</si>
  <si>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</si>
  <si>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</si>
  <si>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</si>
  <si>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</si>
  <si>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</si>
  <si>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</si>
  <si>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</si>
  <si>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</si>
  <si>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</si>
  <si>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</si>
  <si>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</si>
  <si>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</si>
  <si>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</si>
  <si>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</si>
  <si>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 REGIONAL: FUSAGASUGA, LABORATORIO DE
MICROBIOLOGIA
PLACA 56624
NOMBRE DEL EQUIPO: MICROSCOPIO ÓPTICO CON
CÁMARA CABEZA, TRINOCULARSIEDENTOPF ROTABLE
360º RESPECTO AL ESTATIVO, CON DISTANCIA
INTERPUPILAR DE 48 A 75MM. DIVISIÓN DE LUZ 20/80 EN
PUERTO ESTÁNDAR DDIN/ISO OCULARES GRAN
ANGULARES N-WF10X /20MM CON AJUSTE DE DIOPTRÍAS
±5.REVÓLVER QUÍNTUPLE CON BALINERAS EN ESTATIVO
Y ENGRANAJES COMPLETAMENTE METÁLICOS
OBJETIVOS PLAN ACROMÁTICOS CCISEF-N 4X/0.1,
10X/0.25 ,40X/0.65/R, 100X/1.25/R-ACEITE. RESOLUCIÓN DE
1080P A TRAVÉS DE SALIDA HDMI. MARCA MOTIC
SERVICIO DE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</si>
  <si>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 xml:space="preserve">
UNIDAD REGIONAL: FUSAGASUGA, LABORATORIO DE
MICROBIOLOGIA.
PLACA: 60436
NOMBRE DEL EQUIPO: Cabina de flujo laminar marca C4
modelo FLOW 85H.
SERVICIO Mantenimiento preventivo, correctivo y Verificación
operacional:
1. Medición de velocidad de aire, realizada con Anemómetro con
calibración ONAC vigente, propiedad del proveedor
2. Verificación de condiciones ambientales internas y externas
(temperatura y humedad), realizada con Termohigrómetro con
calibración ONAC vigente, propiedad del proveedor
3. Prueba de nivel de ruido interno y externo, realizada con
Sonómetro con calibración ONAC vigente, propiedad del
proveedor
4. Prueba de intensidad lumínica (Luz uV y Luz visible),
realizada con Luxómetro con calibración ONAC vigente,
propiedad del proveedor
5. Prueba de direccionalidad
6. Prueba de diferencial de presión, realizada con Diferencial de
presión con calibración ONAC vigente, propiedad del proveedor
7. Conteo de partículas (si aplica), realizado con Contador de
partículas con calibración ONAC vigente, propiedad del
proveedor
8. Clasificación del aire producido por el equipo
9. Incluye cambio de Filtros
10. Inclcuye cambio de lampara uv</t>
  </si>
  <si>
    <t>UNIDAD REGIONAL: UBATE, UNIDAD AGROAMBIENTAL EL
TIBAR
PLACA:51144
NOMBRE DEL EQUIPO: Microscopio optico, OPTIKA modelo 8-
383-PH.
SERVICIO Mantenimiento preventivo y Correctivo
DESCRIPCION: Limpieza general del equipo, Revisión y ajuste
de componentes electrónicos y mecánicos (si aplica),
verificación, centraje de objetivos, ajuste de imagen, diafragma,
lentes y ajuste de condensador.
Incluye Objetivos de 10x, 40x, 100x.</t>
  </si>
  <si>
    <t>UNIDAD REGIONAL: UBATE, LABORATORIO DE QUÍMICA Y
BIOLOGÍA.
PLACA: 47658.
NOMBRE DEL EQUIPO: Espectrofotómetro UV - VIS
SPECTRONIC - USA, modelo 4001/4.
SERVICIO MANTENIMIENTO PREVENTIVO, VERIFICACION Y
CALIBRACION: DESCRIPCION: Limpieza general del equipo,
Revisión y ajuste de componentes electrónicos y mecánicos (si
aplica), Verificación operacional con celdas de cuarzo para
determinación de curva de dióxido de olmio y dicromato de
potasio.
Servicio de calibracion por laboratorio acreditado ante ONAC.</t>
  </si>
  <si>
    <t>UNIDAD REGIONAL: UBATE, LABORATORIO DE QUÍMICA Y
BIOLOGÍA.
PLACA: 56629.
NOMBRE DEL EQUIPO: Potenciómetro portátil OHAUS modelo
ST 300.
SERVICIO MANTENIMIENTO PREVENTIVO, VERIFICACION Y
CALIBRACION: DESCRIPCION: Limpieza general del equipo,
Revisión y ajuste de componentes electrónicos y mecánicos (si
aplica), Verificación operacional con patrones trazables y
materiales de refetrencia certificados.
Servicio de calibracion por laboratorio acreditado ante ONAC
(magnitudes pH y conductividad).</t>
  </si>
  <si>
    <t>UNIDAD REGIONAL: UBATE, LABORATORIO DE QUÍMICA Y
BIOLOGÍA.
PLACA: 3008585.
NOMBRE DEL EQUIPO: Potenciómetro de mesa Schott Lab 850
SERVICIO MANTENIMIENTO PREVENTIVO, VERIFICACION Y
CALIBRACION: DESCRIPCION: Limpieza general del equipo,
Revisión y ajuste de componentes electrónicos y mecánicos (si
aplica), Verificación operacional con patrones trazables y
materiales de refencia certificada.
Servicio de calibración por laboratorio acreditado ante ONAC
(magnitudes de pH y conductividad).</t>
  </si>
  <si>
    <t>UNIDAD REGIONAL: GIRARDOT. LABORATORIO DE
QUÍMICA Y BIOLOGÍA.
PLACA: 2003856.
NOMBRE DEL EQUIPO: destilador de agua schott
SERVICIO MATENIMIENTO PREVENTIVO: DESCRIPCION:
Limpieza general del equipo, Revisión y ajuste de componentes
electrónicos y mecánicos (si aplica), Prueba de estanqueidad del
sistema de filtración.</t>
  </si>
  <si>
    <t>UNIDAD REGIONAL: GIRARDOT, LABORATORIO DE AGUAS.
PLACA: 64929.
NOMBRE DEL EQUIPO: horno de secado memmert rango de
temperatura de 50 hasta 300, modelo 301060.
SERVICIO MANTENIMIENTO PREVENTIVO Y VERIFICACION:
Mantenimiento preventivo y verificacion DESCRIPCION:
Limpieza general del equipo, Revisión y ajuste de componentes
electrónicos y mecánicos (si aplica), Verificación operacional con
Datalogger con calibración ONAC vigente, propiedad del
proveedor.</t>
  </si>
  <si>
    <t>UNIDAD REGIONAL: GIRARDOT, LABORATORIO DE AGUAS.
PLACA: 66647.
NOMBRE DEL EQUIPO: plancha de calentamiento con
agitación, IKA RCT BS001 temperatura de 0 -310 °C
Revoluciones 0-1500 RTM.
SERVICIO MANTENIMIENTO PREVENTIVO Y VERIFICACION:
DESCRIPCION: Limpieza general del equipo, Revisión y ajuste
de componentes electrónicos y mecánicos (si aplica),
Verificación operacional con Termómetro infrarrojo con
calibración ONAC vigente, propiedad del proveedor.</t>
  </si>
  <si>
    <t>UNIDAD REGIONAL: GIRARDOT, LABORATORIO DE AGUAS.
PLACA: 66644
NOMBRE DEL EQUIPO: Oximetro hanna instruments HI
HI9146.
SERVICIO MANTENIMIENTO PREVENTIVO Y VERIFICACION:
DESCRIPCION: Limpieza general del equipo, Revisión y ajuste
de componentes electrónicos y mecánicos (si aplica),
Verificación operacional con patrones trazables.</t>
  </si>
  <si>
    <t>UNIDAD REGIONAL: GIRARDOT, LABORATORIO DE AGUAS.
PLACA: 64931.
NOMBRE DEL EQUIPO: Turbidimetro HACH referncia 2100Q
SERVICIO MANTENIMIENTO PREVENTIVO Y VERIFICACION:
DESCRIPCION: Limpieza general del equipo, Revisión y ajuste
de componentes electrónicos y mecánicos (si aplica),
Verificación operacional con patrones trazables.</t>
  </si>
  <si>
    <t>BOLSA DE REPUESTOS PARA LOS EQUIPOS QUE
REQUIERAN CAMBIO DE PARTES NO CONTEMPLADAS EN
EL MANTENIMIENTO CORRECTIVO DE LOS ITEMS
ANTERIORMENTE NOMBRADOS.ESTA BOLSA DE
RESPUESTOS TIENE EL VALOR DE DIEZ MILLONES DE
PESOS M/TE ($10.000.000) IVAINCLUIDO.</t>
  </si>
  <si>
    <t>UNIDAD REGIONAL: UBATE, LABORATORIO DE
MICROBIOLOGIA.
PLACA: 3008707.
NOMBRE DEL EQUIPO: Balanza de precisión Casa Detecto.
PRECISION DE 0.01 GRS, CAP. 310Grs, SERIAL 111029062
VOLTAJE 8V.
SERVICIO MANTENIMIENTO PREVENTIVO, VERIFICACION Y
CALIBRACION: DESCRIPCION: Limpieza general del equipo,
Revisión y ajuste de componentes electrónicos y mecánicos (si
aplica), verificación operacional con Juego de masas F1 con
calibración ONAC vigente, propiedad del proveedor.
Servicio de calibracion por laboratorio acreditado ante ONAC (en sitio).</t>
  </si>
  <si>
    <t>UNIDAD REGIONAL: UBATE, LABORATORIO DE
MICROBIOLOGIA.
PLACA: 62526
NOMBRE DEL EQUIPO: Potenciometro OHAUS STARTER
3100M, RANGO DE MEDICIÓN
pH: -2.00…20.00pH
mV: -2000…+2000mV
CONDUCTIVIDAD: 0.0μS/cm…199.9mS/cm
TDS: 0.1mg/L…199.9g/L(TDS)
RESISTIVIDAD: 0…20M *cm
SALINIDAD: 0-100 PSU
TEMPERATURA: -5°C…100°C
SERVICIO MANTENIMIENTO PREVENTIVO, VERIFICACION Y
CALIBRACION: DESCRIPCION: Limpieza general del equipo,
Revisión y ajuste de componentes electrónicos y mecánicos (si aplica), verificación operacional con patrones trazables y
materiales de referencia certificados.
Servicio de calibracion por laboratorio acreditado ante ONAC
(magnitudes pH y conductividad).</t>
  </si>
  <si>
    <t>UNIDAD REGIONAL: UBATE, LABORATORIO DE QUÍMICA Y
BIOLOGÍA.
PLACA: 3008706.
NOMBRE DEL EQUIPO: Balanza de precisión Casa Detecto,
modelo KDBN
SERVICIO MANTENIMIENTO PREVENTIVO, VERIFICACION Y
CALIBRACION: DESCRIPCION: Limpieza general del equipo,
Revisión y ajuste de componentes electrónicos y mecánicos (si
aplica), Verificación operacional con Juego de masas F1 con
calibración ONAC vigente, propiedad del proveedor.
Servicio de calibración por laboratorio acreditado ante ONAC (en sitio).</t>
  </si>
  <si>
    <t>UNIDAD REGIONAL: UBATE, LABORATORIO DE QUÍMICA Y
BIOLOGÍA.
PLACA: 47653.
NOMBRE DEL EQUIPO: Espectrofotómetro UV-VIS Schott
Instruments, modelo UVILINE 9100
SERVICIO MANTENIMIENTO PREVENTIVO, VERIFICACION Y
CALIBRACION: DESCRIPCION: Limpieza general del equipo,
Revisión y ajuste de componentes electrónicos y mecánicos (si aplica), Verificación operacional con celdas de cuarzo para
determinación de curva de dióxido de olmio y dicromato de
potasio.
Servicio de calibracion por laboratorio acreditado ante ONAC.</t>
  </si>
  <si>
    <t>UNIDAD REGIONAL: UBATE, LABORATORIO DE QUÍMICA Y
BIOLOGÍA.
PLACA: 3005232.
NOMBRE DEL EQUIPO: Balanza electrónica analítica
SARTORIUS, modelo 8A-160P
SERVICIO MANTENIMIENTO PREVENTIVO, VERIFICACION Y
CALIBRACION: DESCRIPCION: Limpieza general del equipo,
Revisión y ajuste de componentes electrónicos y mecánicos (si
aplica), Verificación operacional con Juego de masas F1 con
calibración ONAC vigente, propiedad del proveedor.
Servicio de calibración por laboratorio acreditado ante ONAC (en sitio).</t>
  </si>
  <si>
    <t>UNIDAD REGIONAL: GIRARDOT, LABORATORIO DE AGUAS.
PLACA: 64926.
NOMBRE DEL EQUIPO: balanza analitica RADWAG 01 ml-
220ml
SERVICIO MANTENIMIENTO PREVENTIVO, VERIFICACION Y
CALIBRACION: DESCRIPCION: Limpieza general del equipo,
Revisión y ajuste de componentes electrónicos y mecánicos (si
aplica), Verificación operacional con Juego de masas F1 con
calibración ONAC vigente, propiedad del proveedor.
Servicio de calibración por laboratorio acreditado ante ONAC (en sitio).</t>
  </si>
  <si>
    <t>UNIDAD REGIONAL: GIRARDOT, LABORATORIO DE
QUÍMICA Y BIOLOGÍA.
PLACA: 55361.
NOMBRE DEL EQUIPO: autoclave de laboratorio OLSOTEK 12
Lt
SERVICIO MANTENIMIENTO PREVENTIVO Y
VERIFICACION: DESCRIPCION: Limpieza general del equipo,
Revisión y ajuste de componentes electrónicos y mecánicos (si aplica), Verificación operacional con Datalogger de temperatura y presión con calibración ONAC vigente, propiedad del proveedor.</t>
  </si>
  <si>
    <t>UNIDAD REGIONAL: GIRARDOT, LABORATORIO DE AGUAS.
PLACA: 2007901.
NOMBRE DEL EQUIPO:baño maría memmert serie FNR:
1297.1358
SERVICIO MANTENIMIENTO PREVENTIVO Y VERIFICACION:
Mantenimiento preventivo y verificacion. DESCRIPCION:
Limpieza general del equipo, Revisión y ajuste de componentes electrónicos y mecánicos (si aplica), Verificación operacional con Datalogger con calibración ONAC vigente, propiedad del proveedor.</t>
  </si>
  <si>
    <t>UNIDAD REGIONAL: GIRARDOT, LABORATORIO DE AGUAS.
PLACA: 64930.
NOMBRE DEL EQUIPO: Incubadora de laboratorio memmert
SERVICIO MANTENIMIENTO PREVENTIVO, VERIFICACION Y
CALIBRACION: DESCRIPCION: Limpieza general del equipo,
Revisión y ajuste de componentes electrónicos y mecánicos (si aplica), Verificación operacional con Datalogger con calibración ONAC vigente, propiedad del proveedor.
Servicio de calibración por laboratorio acreditado ante ONAC (en sitio).</t>
  </si>
  <si>
    <t>UNIDAD REGIONAL: GIRARDOT, LABORATORIO DE AGUAS.
PLACA: 66648.
NOMBRE DEL EQUIPO: plancha de calentamiento con
agitación, IKA RCT BS001 temperatura de 0 -310 °C
Revoluciones 0-1500 RTM.
SERVICIO MANTENIMIENTO PREVENTIVO Y
VERIFICACION: DESCRIPCION: Limpieza general del equipo,
Revisión y ajuste de componentes electrónicos y mecánicos (si aplica), Verificación operacional con Termómetro infrarrojo con calibración ONAC vigente, propiedad del proveedor.</t>
  </si>
  <si>
    <t>UNIDAD REGIONAL: GIRARDOT, LABORATORIO DE AGUAS.
PLACA: 66635.
NOMBRE DEL EQUIPO: Conductimetro hanna instruments
HI8733.
SERVICIO MANTENIMIENTO PREVENTIVO, VERIFICACION Y
CALIBRACION: DESCRIPCION: Limpieza general del equipo,
Revisión y ajuste de componentes electrónicos y mecánicos (si aplica), Verificación operacional con patrones trazables y
materiales de referencia certificados.
Servicio de calibración por laboratorio acreditado ante ONAC
(magnitud de conductividad).</t>
  </si>
  <si>
    <t>UNIDAD REGIONAL: GIRARDOT, LABORATORIO DE AGUAS.
PLACA: 66638.
NOMBRE DEL EQUIPO: Phmetro hanna instruments HI9124.
SERVICIO MANTENIMIENTO PREVENTIVO, VERIFICACION Y
CALIBRACION: DESCRIPCION: Limpieza general del equipo,
Revisión y ajuste de componentes electrónicos y mecánicos (si aplica), Verificación operacional con materiales de referencia certificados.
Servicio de calibración por laboratorio acreditado ante ONAC
(magnitud de pH)</t>
  </si>
  <si>
    <t>UNIDAD REGIONAL: GIRARDOT, LABORATORIO DE AGUAS.
PLACA: 66637.
NOMBRE DEL EQUIPO: Phmetro hanna instruments HI9124.
SERVICIO MANTENIMIENTO PREVENTIVO, VERIFICACION Y
CALIBRACION: DESCRIPCION: Limpieza general del equipo,
Revisión y ajuste de componentes electrónicos y mecánicos (si aplica), Verificación operacional con materiales de referencia certificados.
Servicio de calibración por laboratorio acreditado ante ONAC
(magnitud de 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</si>
</sst>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43" fontId="3" fillId="0" borderId="3" xfId="3" applyFont="1" applyBorder="1" applyAlignment="1" applyProtection="1">
      <alignment horizontal="center" vertical="center" wrapText="1"/>
      <protection hidden="1"/>
    </xf>
    <xf numFmtId="0" fontId="3" fillId="0" borderId="1" xfId="0" applyFont="1" applyFill="1" applyBorder="1" applyAlignment="1" applyProtection="1">
      <alignment horizontal="center" vertical="center"/>
    </xf>
    <xf numFmtId="0" fontId="1" fillId="0" borderId="1" xfId="0" applyFont="1" applyBorder="1" applyAlignment="1" applyProtection="1">
      <alignment vertical="center" wrapText="1"/>
      <protection hidden="1"/>
    </xf>
    <xf numFmtId="0" fontId="3"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43" fontId="3" fillId="0" borderId="3" xfId="4" applyFont="1" applyBorder="1" applyProtection="1">
      <protection hidden="1"/>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abSelected="1" topLeftCell="A6" zoomScale="80" zoomScaleNormal="80" zoomScaleSheetLayoutView="85" zoomScalePageLayoutView="55" workbookViewId="0">
      <selection activeCell="F9" sqref="F9:G9"/>
    </sheetView>
  </sheetViews>
  <sheetFormatPr baseColWidth="10" defaultColWidth="11.42578125" defaultRowHeight="15" x14ac:dyDescent="0.25"/>
  <cols>
    <col min="1" max="1" width="10.7109375" style="11" customWidth="1"/>
    <col min="2" max="2" width="62.85546875" style="11" customWidth="1"/>
    <col min="3" max="3" width="13.42578125" style="11" customWidth="1"/>
    <col min="4" max="4" width="13.28515625" style="11" customWidth="1"/>
    <col min="5" max="5" width="15" style="11" customWidth="1"/>
    <col min="6" max="6" width="13.5703125" style="11" customWidth="1"/>
    <col min="7" max="7" width="12.85546875" style="11" customWidth="1"/>
    <col min="8" max="8" width="15" style="11" customWidth="1"/>
    <col min="9" max="9" width="15" style="13" customWidth="1"/>
    <col min="10" max="10" width="16.7109375" style="13" customWidth="1"/>
    <col min="11" max="11" width="14.7109375" style="13" customWidth="1"/>
    <col min="12" max="12" width="18.7109375" style="13" customWidth="1"/>
    <col min="13" max="16384" width="11.42578125" style="13"/>
  </cols>
  <sheetData>
    <row r="1" spans="1:12" x14ac:dyDescent="0.25">
      <c r="F1" s="12"/>
    </row>
    <row r="2" spans="1:12" ht="15.75" customHeight="1" x14ac:dyDescent="0.25">
      <c r="A2" s="64"/>
      <c r="B2" s="71" t="s">
        <v>0</v>
      </c>
      <c r="C2" s="71"/>
      <c r="D2" s="71"/>
      <c r="E2" s="71"/>
      <c r="F2" s="71"/>
      <c r="G2" s="71"/>
      <c r="H2" s="71"/>
      <c r="I2" s="71"/>
      <c r="J2" s="71"/>
      <c r="K2" s="58" t="s">
        <v>28</v>
      </c>
      <c r="L2" s="59"/>
    </row>
    <row r="3" spans="1:12" ht="15.75" customHeight="1" x14ac:dyDescent="0.25">
      <c r="A3" s="64"/>
      <c r="B3" s="71" t="s">
        <v>1</v>
      </c>
      <c r="C3" s="71"/>
      <c r="D3" s="71"/>
      <c r="E3" s="71"/>
      <c r="F3" s="71"/>
      <c r="G3" s="71"/>
      <c r="H3" s="71"/>
      <c r="I3" s="71"/>
      <c r="J3" s="71"/>
      <c r="K3" s="60"/>
      <c r="L3" s="61"/>
    </row>
    <row r="4" spans="1:12" ht="16.5" customHeight="1" x14ac:dyDescent="0.25">
      <c r="A4" s="64"/>
      <c r="B4" s="71" t="s">
        <v>35</v>
      </c>
      <c r="C4" s="71"/>
      <c r="D4" s="71"/>
      <c r="E4" s="71"/>
      <c r="F4" s="71"/>
      <c r="G4" s="71"/>
      <c r="H4" s="71"/>
      <c r="I4" s="71"/>
      <c r="J4" s="71"/>
      <c r="K4" s="60"/>
      <c r="L4" s="61"/>
    </row>
    <row r="5" spans="1:12" ht="15" customHeight="1" x14ac:dyDescent="0.25">
      <c r="A5" s="64"/>
      <c r="B5" s="71"/>
      <c r="C5" s="71"/>
      <c r="D5" s="71"/>
      <c r="E5" s="71"/>
      <c r="F5" s="71"/>
      <c r="G5" s="71"/>
      <c r="H5" s="71"/>
      <c r="I5" s="71"/>
      <c r="J5" s="71"/>
      <c r="K5" s="62"/>
      <c r="L5" s="63"/>
    </row>
    <row r="7" spans="1:12" x14ac:dyDescent="0.25">
      <c r="A7" s="14" t="s">
        <v>32</v>
      </c>
    </row>
    <row r="8" spans="1:12" x14ac:dyDescent="0.25">
      <c r="A8" s="15" t="s">
        <v>31</v>
      </c>
    </row>
    <row r="9" spans="1:12" ht="25.5" customHeight="1" x14ac:dyDescent="0.25">
      <c r="A9" s="45" t="s">
        <v>30</v>
      </c>
      <c r="B9" s="45"/>
      <c r="C9" s="16"/>
      <c r="E9" s="17" t="s">
        <v>21</v>
      </c>
      <c r="F9" s="50"/>
      <c r="G9" s="51"/>
      <c r="I9" s="18" t="s">
        <v>16</v>
      </c>
      <c r="J9" s="52"/>
      <c r="K9" s="53"/>
    </row>
    <row r="10" spans="1:12" ht="15.75" thickBot="1" x14ac:dyDescent="0.3">
      <c r="A10" s="16"/>
      <c r="B10" s="16"/>
      <c r="C10" s="16"/>
      <c r="E10" s="19"/>
      <c r="F10" s="19"/>
      <c r="G10" s="19"/>
      <c r="I10" s="20"/>
      <c r="J10" s="21"/>
      <c r="K10" s="21"/>
    </row>
    <row r="11" spans="1:12" ht="30.75" customHeight="1" thickBot="1" x14ac:dyDescent="0.3">
      <c r="A11" s="65" t="s">
        <v>27</v>
      </c>
      <c r="B11" s="66"/>
      <c r="C11" s="22"/>
      <c r="D11" s="47" t="s">
        <v>17</v>
      </c>
      <c r="E11" s="48"/>
      <c r="F11" s="48"/>
      <c r="G11" s="49"/>
      <c r="H11" s="28"/>
      <c r="I11" s="20"/>
    </row>
    <row r="12" spans="1:12" ht="15.75" thickBot="1" x14ac:dyDescent="0.3">
      <c r="A12" s="67"/>
      <c r="B12" s="68"/>
      <c r="C12" s="22"/>
      <c r="D12" s="23"/>
      <c r="E12" s="19"/>
      <c r="F12" s="19"/>
      <c r="G12" s="19"/>
      <c r="I12" s="20"/>
    </row>
    <row r="13" spans="1:12" ht="30" customHeight="1" thickBot="1" x14ac:dyDescent="0.3">
      <c r="A13" s="67"/>
      <c r="B13" s="68"/>
      <c r="C13" s="22"/>
      <c r="D13" s="47" t="s">
        <v>18</v>
      </c>
      <c r="E13" s="48"/>
      <c r="F13" s="48"/>
      <c r="G13" s="49"/>
      <c r="H13" s="28"/>
      <c r="I13" s="20"/>
    </row>
    <row r="14" spans="1:12" ht="18.75" customHeight="1" thickBot="1" x14ac:dyDescent="0.3">
      <c r="A14" s="67"/>
      <c r="B14" s="68"/>
      <c r="C14" s="22"/>
      <c r="E14" s="19"/>
      <c r="F14" s="19"/>
      <c r="G14" s="19"/>
      <c r="I14" s="20"/>
    </row>
    <row r="15" spans="1:12" ht="24" customHeight="1" thickBot="1" x14ac:dyDescent="0.3">
      <c r="A15" s="69"/>
      <c r="B15" s="70"/>
      <c r="C15" s="22"/>
      <c r="D15" s="47" t="s">
        <v>22</v>
      </c>
      <c r="E15" s="48"/>
      <c r="F15" s="48"/>
      <c r="G15" s="49"/>
      <c r="H15" s="28"/>
      <c r="I15" s="20"/>
      <c r="J15" s="21"/>
      <c r="K15" s="21"/>
    </row>
    <row r="16" spans="1:12" x14ac:dyDescent="0.25">
      <c r="A16" s="16"/>
      <c r="B16" s="16"/>
      <c r="C16" s="16"/>
      <c r="E16" s="19"/>
      <c r="F16" s="19"/>
      <c r="G16" s="19"/>
      <c r="I16" s="20"/>
      <c r="J16" s="21"/>
      <c r="K16" s="21"/>
    </row>
    <row r="18" spans="1:12" s="26" customFormat="1" ht="38.25" x14ac:dyDescent="0.25">
      <c r="A18" s="24" t="s">
        <v>29</v>
      </c>
      <c r="B18" s="24" t="s">
        <v>2</v>
      </c>
      <c r="C18" s="24" t="s">
        <v>19</v>
      </c>
      <c r="D18" s="24" t="s">
        <v>3</v>
      </c>
      <c r="E18" s="24" t="s">
        <v>24</v>
      </c>
      <c r="F18" s="25" t="s">
        <v>4</v>
      </c>
      <c r="G18" s="25" t="s">
        <v>26</v>
      </c>
      <c r="H18" s="25" t="s">
        <v>5</v>
      </c>
      <c r="I18" s="25" t="s">
        <v>6</v>
      </c>
      <c r="J18" s="25" t="s">
        <v>7</v>
      </c>
      <c r="K18" s="25" t="s">
        <v>8</v>
      </c>
      <c r="L18" s="25" t="s">
        <v>9</v>
      </c>
    </row>
    <row r="19" spans="1:12" s="26" customFormat="1" ht="273" customHeight="1" x14ac:dyDescent="0.25">
      <c r="A19" s="32">
        <v>1</v>
      </c>
      <c r="B19" s="39" t="s">
        <v>37</v>
      </c>
      <c r="C19" s="34"/>
      <c r="D19" s="35">
        <v>1</v>
      </c>
      <c r="E19" s="35" t="s">
        <v>34</v>
      </c>
      <c r="F19" s="30"/>
      <c r="G19" s="37">
        <v>0</v>
      </c>
      <c r="H19" s="38">
        <f>+ROUND(F19*G19,0)</f>
        <v>0</v>
      </c>
      <c r="I19" s="38">
        <f>ROUND(F19+H19,0)</f>
        <v>0</v>
      </c>
      <c r="J19" s="38">
        <f>ROUND(F19*D19,0)</f>
        <v>0</v>
      </c>
      <c r="K19" s="38">
        <f>ROUND(J19*G19,0)</f>
        <v>0</v>
      </c>
      <c r="L19" s="1">
        <f>ROUND(J19+K19,0)</f>
        <v>0</v>
      </c>
    </row>
    <row r="20" spans="1:12" s="26" customFormat="1" ht="149.25" customHeight="1" x14ac:dyDescent="0.25">
      <c r="A20" s="32">
        <v>2</v>
      </c>
      <c r="B20" s="39" t="s">
        <v>38</v>
      </c>
      <c r="C20" s="34"/>
      <c r="D20" s="35">
        <v>1</v>
      </c>
      <c r="E20" s="35" t="s">
        <v>34</v>
      </c>
      <c r="F20" s="30"/>
      <c r="G20" s="37">
        <v>0</v>
      </c>
      <c r="H20" s="38">
        <f t="shared" ref="H20:H43" si="0">+ROUND(F20*G20,0)</f>
        <v>0</v>
      </c>
      <c r="I20" s="38">
        <f t="shared" ref="I20:I43" si="1">ROUND(F20+H20,0)</f>
        <v>0</v>
      </c>
      <c r="J20" s="38">
        <f t="shared" ref="J20:J43" si="2">ROUND(F20*D20,0)</f>
        <v>0</v>
      </c>
      <c r="K20" s="38">
        <f t="shared" ref="K20:K43" si="3">ROUND(J20*G20,0)</f>
        <v>0</v>
      </c>
      <c r="L20" s="1">
        <f t="shared" ref="L20:L43" si="4">ROUND(J20+K20,0)</f>
        <v>0</v>
      </c>
    </row>
    <row r="21" spans="1:12" s="26" customFormat="1" ht="173.25" customHeight="1" x14ac:dyDescent="0.25">
      <c r="A21" s="32">
        <v>3</v>
      </c>
      <c r="B21" s="33" t="s">
        <v>39</v>
      </c>
      <c r="C21" s="34"/>
      <c r="D21" s="35">
        <v>1</v>
      </c>
      <c r="E21" s="35" t="s">
        <v>34</v>
      </c>
      <c r="F21" s="30"/>
      <c r="G21" s="37">
        <v>0</v>
      </c>
      <c r="H21" s="38">
        <f t="shared" si="0"/>
        <v>0</v>
      </c>
      <c r="I21" s="38">
        <f t="shared" si="1"/>
        <v>0</v>
      </c>
      <c r="J21" s="38">
        <f t="shared" si="2"/>
        <v>0</v>
      </c>
      <c r="K21" s="38">
        <f t="shared" si="3"/>
        <v>0</v>
      </c>
      <c r="L21" s="1">
        <f t="shared" si="4"/>
        <v>0</v>
      </c>
    </row>
    <row r="22" spans="1:12" s="26" customFormat="1" ht="214.5" customHeight="1" x14ac:dyDescent="0.25">
      <c r="A22" s="32">
        <v>4</v>
      </c>
      <c r="B22" s="33" t="s">
        <v>49</v>
      </c>
      <c r="C22" s="34"/>
      <c r="D22" s="35">
        <v>1</v>
      </c>
      <c r="E22" s="35" t="s">
        <v>34</v>
      </c>
      <c r="F22" s="30"/>
      <c r="G22" s="37">
        <v>0</v>
      </c>
      <c r="H22" s="38">
        <f t="shared" si="0"/>
        <v>0</v>
      </c>
      <c r="I22" s="38">
        <f t="shared" si="1"/>
        <v>0</v>
      </c>
      <c r="J22" s="38">
        <f t="shared" si="2"/>
        <v>0</v>
      </c>
      <c r="K22" s="38">
        <f t="shared" si="3"/>
        <v>0</v>
      </c>
      <c r="L22" s="1">
        <f t="shared" si="4"/>
        <v>0</v>
      </c>
    </row>
    <row r="23" spans="1:12" s="26" customFormat="1" ht="284.25" customHeight="1" x14ac:dyDescent="0.25">
      <c r="A23" s="32">
        <v>5</v>
      </c>
      <c r="B23" s="33" t="s">
        <v>50</v>
      </c>
      <c r="C23" s="34"/>
      <c r="D23" s="35">
        <v>1</v>
      </c>
      <c r="E23" s="35" t="s">
        <v>34</v>
      </c>
      <c r="F23" s="30"/>
      <c r="G23" s="37">
        <v>0</v>
      </c>
      <c r="H23" s="38">
        <f t="shared" si="0"/>
        <v>0</v>
      </c>
      <c r="I23" s="38">
        <f t="shared" si="1"/>
        <v>0</v>
      </c>
      <c r="J23" s="38">
        <f t="shared" si="2"/>
        <v>0</v>
      </c>
      <c r="K23" s="38">
        <f t="shared" si="3"/>
        <v>0</v>
      </c>
      <c r="L23" s="1">
        <f t="shared" si="4"/>
        <v>0</v>
      </c>
    </row>
    <row r="24" spans="1:12" s="26" customFormat="1" ht="199.5" customHeight="1" x14ac:dyDescent="0.25">
      <c r="A24" s="32">
        <v>6</v>
      </c>
      <c r="B24" s="33" t="s">
        <v>40</v>
      </c>
      <c r="C24" s="34"/>
      <c r="D24" s="35">
        <v>1</v>
      </c>
      <c r="E24" s="35" t="s">
        <v>34</v>
      </c>
      <c r="F24" s="30"/>
      <c r="G24" s="37">
        <v>0</v>
      </c>
      <c r="H24" s="38">
        <f t="shared" si="0"/>
        <v>0</v>
      </c>
      <c r="I24" s="38">
        <f t="shared" si="1"/>
        <v>0</v>
      </c>
      <c r="J24" s="38">
        <f t="shared" si="2"/>
        <v>0</v>
      </c>
      <c r="K24" s="38">
        <f t="shared" si="3"/>
        <v>0</v>
      </c>
      <c r="L24" s="1">
        <f t="shared" si="4"/>
        <v>0</v>
      </c>
    </row>
    <row r="25" spans="1:12" s="26" customFormat="1" ht="196.5" customHeight="1" x14ac:dyDescent="0.25">
      <c r="A25" s="32">
        <v>7</v>
      </c>
      <c r="B25" s="33" t="s">
        <v>41</v>
      </c>
      <c r="C25" s="34"/>
      <c r="D25" s="35">
        <v>1</v>
      </c>
      <c r="E25" s="35" t="s">
        <v>34</v>
      </c>
      <c r="F25" s="30"/>
      <c r="G25" s="37">
        <v>0</v>
      </c>
      <c r="H25" s="38">
        <f t="shared" si="0"/>
        <v>0</v>
      </c>
      <c r="I25" s="38">
        <f t="shared" si="1"/>
        <v>0</v>
      </c>
      <c r="J25" s="38">
        <f t="shared" si="2"/>
        <v>0</v>
      </c>
      <c r="K25" s="38">
        <f t="shared" si="3"/>
        <v>0</v>
      </c>
      <c r="L25" s="1">
        <f t="shared" si="4"/>
        <v>0</v>
      </c>
    </row>
    <row r="26" spans="1:12" s="26" customFormat="1" ht="201.75" customHeight="1" x14ac:dyDescent="0.25">
      <c r="A26" s="32">
        <v>8</v>
      </c>
      <c r="B26" s="33" t="s">
        <v>51</v>
      </c>
      <c r="C26" s="34"/>
      <c r="D26" s="35">
        <v>1</v>
      </c>
      <c r="E26" s="35" t="s">
        <v>34</v>
      </c>
      <c r="F26" s="30"/>
      <c r="G26" s="37">
        <v>0</v>
      </c>
      <c r="H26" s="38">
        <f t="shared" si="0"/>
        <v>0</v>
      </c>
      <c r="I26" s="38">
        <f t="shared" si="1"/>
        <v>0</v>
      </c>
      <c r="J26" s="38">
        <f t="shared" si="2"/>
        <v>0</v>
      </c>
      <c r="K26" s="38">
        <f t="shared" si="3"/>
        <v>0</v>
      </c>
      <c r="L26" s="1">
        <f t="shared" si="4"/>
        <v>0</v>
      </c>
    </row>
    <row r="27" spans="1:12" s="26" customFormat="1" ht="187.5" customHeight="1" x14ac:dyDescent="0.25">
      <c r="A27" s="32">
        <v>9</v>
      </c>
      <c r="B27" s="33" t="s">
        <v>52</v>
      </c>
      <c r="C27" s="34"/>
      <c r="D27" s="35">
        <v>1</v>
      </c>
      <c r="E27" s="35" t="s">
        <v>34</v>
      </c>
      <c r="F27" s="30"/>
      <c r="G27" s="37">
        <v>0</v>
      </c>
      <c r="H27" s="38">
        <f t="shared" si="0"/>
        <v>0</v>
      </c>
      <c r="I27" s="38">
        <f t="shared" si="1"/>
        <v>0</v>
      </c>
      <c r="J27" s="38">
        <f t="shared" si="2"/>
        <v>0</v>
      </c>
      <c r="K27" s="38">
        <f t="shared" si="3"/>
        <v>0</v>
      </c>
      <c r="L27" s="1">
        <f t="shared" si="4"/>
        <v>0</v>
      </c>
    </row>
    <row r="28" spans="1:12" s="26" customFormat="1" ht="196.5" customHeight="1" x14ac:dyDescent="0.25">
      <c r="A28" s="32">
        <v>10</v>
      </c>
      <c r="B28" s="33" t="s">
        <v>53</v>
      </c>
      <c r="C28" s="34"/>
      <c r="D28" s="35">
        <v>1</v>
      </c>
      <c r="E28" s="35" t="s">
        <v>34</v>
      </c>
      <c r="F28" s="30"/>
      <c r="G28" s="37">
        <v>0</v>
      </c>
      <c r="H28" s="38">
        <f t="shared" si="0"/>
        <v>0</v>
      </c>
      <c r="I28" s="38">
        <f t="shared" si="1"/>
        <v>0</v>
      </c>
      <c r="J28" s="38">
        <f t="shared" si="2"/>
        <v>0</v>
      </c>
      <c r="K28" s="38">
        <f t="shared" si="3"/>
        <v>0</v>
      </c>
      <c r="L28" s="1">
        <f t="shared" si="4"/>
        <v>0</v>
      </c>
    </row>
    <row r="29" spans="1:12" s="26" customFormat="1" ht="201.75" customHeight="1" x14ac:dyDescent="0.25">
      <c r="A29" s="32">
        <v>11</v>
      </c>
      <c r="B29" s="33" t="s">
        <v>42</v>
      </c>
      <c r="C29" s="34"/>
      <c r="D29" s="35">
        <v>1</v>
      </c>
      <c r="E29" s="35" t="s">
        <v>34</v>
      </c>
      <c r="F29" s="30"/>
      <c r="G29" s="37">
        <v>0</v>
      </c>
      <c r="H29" s="38">
        <f t="shared" si="0"/>
        <v>0</v>
      </c>
      <c r="I29" s="38">
        <f t="shared" si="1"/>
        <v>0</v>
      </c>
      <c r="J29" s="38">
        <f t="shared" si="2"/>
        <v>0</v>
      </c>
      <c r="K29" s="38">
        <f t="shared" si="3"/>
        <v>0</v>
      </c>
      <c r="L29" s="1">
        <f t="shared" si="4"/>
        <v>0</v>
      </c>
    </row>
    <row r="30" spans="1:12" s="26" customFormat="1" ht="178.5" customHeight="1" x14ac:dyDescent="0.25">
      <c r="A30" s="32">
        <v>12</v>
      </c>
      <c r="B30" s="33" t="s">
        <v>54</v>
      </c>
      <c r="C30" s="34"/>
      <c r="D30" s="35">
        <v>1</v>
      </c>
      <c r="E30" s="35" t="s">
        <v>34</v>
      </c>
      <c r="F30" s="30"/>
      <c r="G30" s="37">
        <v>0</v>
      </c>
      <c r="H30" s="38">
        <f t="shared" si="0"/>
        <v>0</v>
      </c>
      <c r="I30" s="38">
        <f t="shared" si="1"/>
        <v>0</v>
      </c>
      <c r="J30" s="38">
        <f t="shared" si="2"/>
        <v>0</v>
      </c>
      <c r="K30" s="38">
        <f t="shared" si="3"/>
        <v>0</v>
      </c>
      <c r="L30" s="1">
        <f t="shared" si="4"/>
        <v>0</v>
      </c>
    </row>
    <row r="31" spans="1:12" s="26" customFormat="1" ht="167.25" customHeight="1" x14ac:dyDescent="0.25">
      <c r="A31" s="32">
        <v>13</v>
      </c>
      <c r="B31" s="33" t="s">
        <v>43</v>
      </c>
      <c r="C31" s="34"/>
      <c r="D31" s="35">
        <v>1</v>
      </c>
      <c r="E31" s="35" t="s">
        <v>34</v>
      </c>
      <c r="F31" s="30"/>
      <c r="G31" s="37">
        <v>0</v>
      </c>
      <c r="H31" s="38">
        <f t="shared" si="0"/>
        <v>0</v>
      </c>
      <c r="I31" s="38">
        <f t="shared" si="1"/>
        <v>0</v>
      </c>
      <c r="J31" s="38">
        <f t="shared" si="2"/>
        <v>0</v>
      </c>
      <c r="K31" s="38">
        <f t="shared" si="3"/>
        <v>0</v>
      </c>
      <c r="L31" s="1">
        <f t="shared" si="4"/>
        <v>0</v>
      </c>
    </row>
    <row r="32" spans="1:12" s="26" customFormat="1" ht="180.75" customHeight="1" x14ac:dyDescent="0.25">
      <c r="A32" s="32">
        <v>14</v>
      </c>
      <c r="B32" s="33" t="s">
        <v>44</v>
      </c>
      <c r="C32" s="34"/>
      <c r="D32" s="35">
        <v>1</v>
      </c>
      <c r="E32" s="35" t="s">
        <v>34</v>
      </c>
      <c r="F32" s="30"/>
      <c r="G32" s="37">
        <v>0</v>
      </c>
      <c r="H32" s="38">
        <f t="shared" si="0"/>
        <v>0</v>
      </c>
      <c r="I32" s="38">
        <f t="shared" si="1"/>
        <v>0</v>
      </c>
      <c r="J32" s="38">
        <f t="shared" si="2"/>
        <v>0</v>
      </c>
      <c r="K32" s="38">
        <f t="shared" si="3"/>
        <v>0</v>
      </c>
      <c r="L32" s="1">
        <f t="shared" si="4"/>
        <v>0</v>
      </c>
    </row>
    <row r="33" spans="1:12" s="26" customFormat="1" ht="169.5" customHeight="1" x14ac:dyDescent="0.25">
      <c r="A33" s="32">
        <v>15</v>
      </c>
      <c r="B33" s="33" t="s">
        <v>57</v>
      </c>
      <c r="C33" s="34"/>
      <c r="D33" s="35">
        <v>1</v>
      </c>
      <c r="E33" s="35" t="s">
        <v>34</v>
      </c>
      <c r="F33" s="30"/>
      <c r="G33" s="37">
        <v>0</v>
      </c>
      <c r="H33" s="38">
        <f t="shared" si="0"/>
        <v>0</v>
      </c>
      <c r="I33" s="38">
        <f t="shared" si="1"/>
        <v>0</v>
      </c>
      <c r="J33" s="38">
        <f t="shared" si="2"/>
        <v>0</v>
      </c>
      <c r="K33" s="38">
        <f t="shared" si="3"/>
        <v>0</v>
      </c>
      <c r="L33" s="1">
        <f t="shared" si="4"/>
        <v>0</v>
      </c>
    </row>
    <row r="34" spans="1:12" s="26" customFormat="1" ht="175.5" customHeight="1" x14ac:dyDescent="0.25">
      <c r="A34" s="32">
        <v>16</v>
      </c>
      <c r="B34" s="33" t="s">
        <v>55</v>
      </c>
      <c r="C34" s="34"/>
      <c r="D34" s="35">
        <v>1</v>
      </c>
      <c r="E34" s="35" t="s">
        <v>34</v>
      </c>
      <c r="F34" s="30"/>
      <c r="G34" s="37">
        <v>0</v>
      </c>
      <c r="H34" s="38">
        <f t="shared" si="0"/>
        <v>0</v>
      </c>
      <c r="I34" s="38">
        <f t="shared" si="1"/>
        <v>0</v>
      </c>
      <c r="J34" s="38">
        <f t="shared" si="2"/>
        <v>0</v>
      </c>
      <c r="K34" s="38">
        <f t="shared" si="3"/>
        <v>0</v>
      </c>
      <c r="L34" s="1">
        <f t="shared" si="4"/>
        <v>0</v>
      </c>
    </row>
    <row r="35" spans="1:12" s="26" customFormat="1" ht="165.75" customHeight="1" x14ac:dyDescent="0.25">
      <c r="A35" s="32">
        <v>17</v>
      </c>
      <c r="B35" s="33" t="s">
        <v>56</v>
      </c>
      <c r="C35" s="34"/>
      <c r="D35" s="35">
        <v>1</v>
      </c>
      <c r="E35" s="35" t="s">
        <v>34</v>
      </c>
      <c r="F35" s="30"/>
      <c r="G35" s="37">
        <v>0</v>
      </c>
      <c r="H35" s="38">
        <f t="shared" si="0"/>
        <v>0</v>
      </c>
      <c r="I35" s="38">
        <f t="shared" si="1"/>
        <v>0</v>
      </c>
      <c r="J35" s="38">
        <f t="shared" si="2"/>
        <v>0</v>
      </c>
      <c r="K35" s="38">
        <f t="shared" si="3"/>
        <v>0</v>
      </c>
      <c r="L35" s="1">
        <f t="shared" si="4"/>
        <v>0</v>
      </c>
    </row>
    <row r="36" spans="1:12" s="26" customFormat="1" ht="158.25" customHeight="1" x14ac:dyDescent="0.25">
      <c r="A36" s="32">
        <v>18</v>
      </c>
      <c r="B36" s="33" t="s">
        <v>45</v>
      </c>
      <c r="C36" s="34"/>
      <c r="D36" s="35">
        <v>1</v>
      </c>
      <c r="E36" s="35" t="s">
        <v>34</v>
      </c>
      <c r="F36" s="30"/>
      <c r="G36" s="37">
        <v>0</v>
      </c>
      <c r="H36" s="38">
        <f t="shared" si="0"/>
        <v>0</v>
      </c>
      <c r="I36" s="38">
        <f t="shared" si="1"/>
        <v>0</v>
      </c>
      <c r="J36" s="38">
        <f t="shared" si="2"/>
        <v>0</v>
      </c>
      <c r="K36" s="38">
        <f t="shared" si="3"/>
        <v>0</v>
      </c>
      <c r="L36" s="1">
        <f t="shared" si="4"/>
        <v>0</v>
      </c>
    </row>
    <row r="37" spans="1:12" s="26" customFormat="1" ht="174.75" customHeight="1" x14ac:dyDescent="0.25">
      <c r="A37" s="32">
        <v>19</v>
      </c>
      <c r="B37" s="33" t="s">
        <v>58</v>
      </c>
      <c r="C37" s="34"/>
      <c r="D37" s="35">
        <v>1</v>
      </c>
      <c r="E37" s="35" t="s">
        <v>34</v>
      </c>
      <c r="F37" s="30"/>
      <c r="G37" s="37">
        <v>0</v>
      </c>
      <c r="H37" s="38">
        <f t="shared" si="0"/>
        <v>0</v>
      </c>
      <c r="I37" s="38">
        <f t="shared" si="1"/>
        <v>0</v>
      </c>
      <c r="J37" s="38">
        <f t="shared" si="2"/>
        <v>0</v>
      </c>
      <c r="K37" s="38">
        <f t="shared" si="3"/>
        <v>0</v>
      </c>
      <c r="L37" s="1">
        <f t="shared" si="4"/>
        <v>0</v>
      </c>
    </row>
    <row r="38" spans="1:12" s="26" customFormat="1" ht="177" customHeight="1" x14ac:dyDescent="0.25">
      <c r="A38" s="32">
        <v>20</v>
      </c>
      <c r="B38" s="33" t="s">
        <v>59</v>
      </c>
      <c r="C38" s="34"/>
      <c r="D38" s="35">
        <v>1</v>
      </c>
      <c r="E38" s="35" t="s">
        <v>34</v>
      </c>
      <c r="F38" s="30"/>
      <c r="G38" s="37">
        <v>0</v>
      </c>
      <c r="H38" s="38">
        <f t="shared" si="0"/>
        <v>0</v>
      </c>
      <c r="I38" s="38">
        <f t="shared" si="1"/>
        <v>0</v>
      </c>
      <c r="J38" s="38">
        <f t="shared" si="2"/>
        <v>0</v>
      </c>
      <c r="K38" s="38">
        <f t="shared" si="3"/>
        <v>0</v>
      </c>
      <c r="L38" s="1">
        <f t="shared" si="4"/>
        <v>0</v>
      </c>
    </row>
    <row r="39" spans="1:12" s="26" customFormat="1" ht="128.25" customHeight="1" x14ac:dyDescent="0.25">
      <c r="A39" s="32">
        <v>21</v>
      </c>
      <c r="B39" s="33" t="s">
        <v>46</v>
      </c>
      <c r="C39" s="34"/>
      <c r="D39" s="35">
        <v>1</v>
      </c>
      <c r="E39" s="35" t="s">
        <v>34</v>
      </c>
      <c r="F39" s="30"/>
      <c r="G39" s="37">
        <v>0</v>
      </c>
      <c r="H39" s="38">
        <f t="shared" si="0"/>
        <v>0</v>
      </c>
      <c r="I39" s="38">
        <f t="shared" si="1"/>
        <v>0</v>
      </c>
      <c r="J39" s="38">
        <f t="shared" si="2"/>
        <v>0</v>
      </c>
      <c r="K39" s="38">
        <f t="shared" si="3"/>
        <v>0</v>
      </c>
      <c r="L39" s="1">
        <f t="shared" si="4"/>
        <v>0</v>
      </c>
    </row>
    <row r="40" spans="1:12" s="26" customFormat="1" ht="168" customHeight="1" x14ac:dyDescent="0.25">
      <c r="A40" s="32">
        <v>22</v>
      </c>
      <c r="B40" s="33" t="s">
        <v>60</v>
      </c>
      <c r="C40" s="34"/>
      <c r="D40" s="35">
        <v>1</v>
      </c>
      <c r="E40" s="35" t="s">
        <v>34</v>
      </c>
      <c r="F40" s="30"/>
      <c r="G40" s="37">
        <v>0</v>
      </c>
      <c r="H40" s="38">
        <f t="shared" si="0"/>
        <v>0</v>
      </c>
      <c r="I40" s="38">
        <f t="shared" si="1"/>
        <v>0</v>
      </c>
      <c r="J40" s="38">
        <f t="shared" si="2"/>
        <v>0</v>
      </c>
      <c r="K40" s="38">
        <f t="shared" si="3"/>
        <v>0</v>
      </c>
      <c r="L40" s="1">
        <f t="shared" si="4"/>
        <v>0</v>
      </c>
    </row>
    <row r="41" spans="1:12" s="26" customFormat="1" ht="153.75" customHeight="1" x14ac:dyDescent="0.25">
      <c r="A41" s="32">
        <v>23</v>
      </c>
      <c r="B41" s="33" t="s">
        <v>61</v>
      </c>
      <c r="C41" s="34"/>
      <c r="D41" s="35">
        <v>1</v>
      </c>
      <c r="E41" s="35" t="s">
        <v>34</v>
      </c>
      <c r="F41" s="30"/>
      <c r="G41" s="37">
        <v>0</v>
      </c>
      <c r="H41" s="38">
        <f t="shared" si="0"/>
        <v>0</v>
      </c>
      <c r="I41" s="38">
        <f t="shared" si="1"/>
        <v>0</v>
      </c>
      <c r="J41" s="38">
        <f t="shared" si="2"/>
        <v>0</v>
      </c>
      <c r="K41" s="38">
        <f t="shared" si="3"/>
        <v>0</v>
      </c>
      <c r="L41" s="1">
        <f t="shared" si="4"/>
        <v>0</v>
      </c>
    </row>
    <row r="42" spans="1:12" s="26" customFormat="1" ht="116.25" customHeight="1" x14ac:dyDescent="0.25">
      <c r="A42" s="32">
        <v>24</v>
      </c>
      <c r="B42" s="33" t="s">
        <v>47</v>
      </c>
      <c r="C42" s="34"/>
      <c r="D42" s="35">
        <v>1</v>
      </c>
      <c r="E42" s="35" t="s">
        <v>34</v>
      </c>
      <c r="F42" s="30"/>
      <c r="G42" s="37">
        <v>0</v>
      </c>
      <c r="H42" s="38">
        <f t="shared" si="0"/>
        <v>0</v>
      </c>
      <c r="I42" s="38">
        <f t="shared" si="1"/>
        <v>0</v>
      </c>
      <c r="J42" s="38">
        <f t="shared" si="2"/>
        <v>0</v>
      </c>
      <c r="K42" s="38">
        <f t="shared" si="3"/>
        <v>0</v>
      </c>
      <c r="L42" s="1">
        <f t="shared" si="4"/>
        <v>0</v>
      </c>
    </row>
    <row r="43" spans="1:12" s="26" customFormat="1" ht="105.75" customHeight="1" x14ac:dyDescent="0.25">
      <c r="A43" s="32">
        <v>25</v>
      </c>
      <c r="B43" s="33" t="s">
        <v>48</v>
      </c>
      <c r="C43" s="34"/>
      <c r="D43" s="35">
        <v>1</v>
      </c>
      <c r="E43" s="35" t="s">
        <v>34</v>
      </c>
      <c r="F43" s="30"/>
      <c r="G43" s="37">
        <v>0</v>
      </c>
      <c r="H43" s="38">
        <f t="shared" si="0"/>
        <v>0</v>
      </c>
      <c r="I43" s="38">
        <f t="shared" si="1"/>
        <v>0</v>
      </c>
      <c r="J43" s="38">
        <f t="shared" si="2"/>
        <v>0</v>
      </c>
      <c r="K43" s="38">
        <f t="shared" si="3"/>
        <v>0</v>
      </c>
      <c r="L43" s="1">
        <f t="shared" si="4"/>
        <v>0</v>
      </c>
    </row>
    <row r="44" spans="1:12" s="26" customFormat="1" ht="42" customHeight="1" thickBot="1" x14ac:dyDescent="0.25">
      <c r="A44" s="22"/>
      <c r="B44" s="56"/>
      <c r="C44" s="56"/>
      <c r="D44" s="56"/>
      <c r="E44" s="56"/>
      <c r="F44" s="56"/>
      <c r="G44" s="56"/>
      <c r="H44" s="56"/>
      <c r="I44" s="56"/>
      <c r="J44" s="57"/>
      <c r="K44" s="31" t="s">
        <v>23</v>
      </c>
      <c r="L44" s="36">
        <f>SUMIF(G:G,0%,J:J)</f>
        <v>0</v>
      </c>
    </row>
    <row r="45" spans="1:12" s="26" customFormat="1" ht="39" customHeight="1" thickBot="1" x14ac:dyDescent="0.25">
      <c r="A45" s="42" t="s">
        <v>25</v>
      </c>
      <c r="B45" s="43"/>
      <c r="C45" s="43"/>
      <c r="D45" s="43"/>
      <c r="E45" s="43"/>
      <c r="F45" s="43"/>
      <c r="G45" s="43"/>
      <c r="H45" s="43"/>
      <c r="I45" s="43"/>
      <c r="J45" s="44"/>
      <c r="K45" s="10" t="s">
        <v>10</v>
      </c>
      <c r="L45" s="3">
        <f>SUMIF(G:G,5%,J:J)</f>
        <v>0</v>
      </c>
    </row>
    <row r="46" spans="1:12" s="26" customFormat="1" ht="57" customHeight="1" x14ac:dyDescent="0.2">
      <c r="A46" s="40" t="s">
        <v>36</v>
      </c>
      <c r="B46" s="40"/>
      <c r="C46" s="40"/>
      <c r="D46" s="40"/>
      <c r="E46" s="40"/>
      <c r="F46" s="40"/>
      <c r="G46" s="40"/>
      <c r="H46" s="40"/>
      <c r="I46" s="40"/>
      <c r="J46" s="40"/>
      <c r="K46" s="6" t="s">
        <v>11</v>
      </c>
      <c r="L46" s="3">
        <f>SUMIF(G:G,19%,J:J)</f>
        <v>0</v>
      </c>
    </row>
    <row r="47" spans="1:12" s="26" customFormat="1" ht="30.6" customHeight="1" x14ac:dyDescent="0.2">
      <c r="A47" s="41"/>
      <c r="B47" s="41"/>
      <c r="C47" s="41"/>
      <c r="D47" s="41"/>
      <c r="E47" s="41"/>
      <c r="F47" s="41"/>
      <c r="G47" s="41"/>
      <c r="H47" s="41"/>
      <c r="I47" s="41"/>
      <c r="J47" s="41"/>
      <c r="K47" s="7" t="s">
        <v>7</v>
      </c>
      <c r="L47" s="4">
        <f>SUM(L44:L46)</f>
        <v>0</v>
      </c>
    </row>
    <row r="48" spans="1:12" s="26" customFormat="1" ht="23.25" customHeight="1" x14ac:dyDescent="0.2">
      <c r="A48" s="41"/>
      <c r="B48" s="41"/>
      <c r="C48" s="41"/>
      <c r="D48" s="41"/>
      <c r="E48" s="41"/>
      <c r="F48" s="41"/>
      <c r="G48" s="41"/>
      <c r="H48" s="41"/>
      <c r="I48" s="41"/>
      <c r="J48" s="41"/>
      <c r="K48" s="8" t="s">
        <v>12</v>
      </c>
      <c r="L48" s="5">
        <f>ROUND(L45*5%,0)</f>
        <v>0</v>
      </c>
    </row>
    <row r="49" spans="1:12" s="26" customFormat="1" ht="22.9" customHeight="1" x14ac:dyDescent="0.2">
      <c r="A49" s="41"/>
      <c r="B49" s="41"/>
      <c r="C49" s="41"/>
      <c r="D49" s="41"/>
      <c r="E49" s="41"/>
      <c r="F49" s="41"/>
      <c r="G49" s="41"/>
      <c r="H49" s="41"/>
      <c r="I49" s="41"/>
      <c r="J49" s="41"/>
      <c r="K49" s="8" t="s">
        <v>13</v>
      </c>
      <c r="L49" s="3">
        <f>ROUND(L46*19%,0)</f>
        <v>0</v>
      </c>
    </row>
    <row r="50" spans="1:12" s="26" customFormat="1" ht="40.5" customHeight="1" x14ac:dyDescent="0.2">
      <c r="A50" s="41"/>
      <c r="B50" s="41"/>
      <c r="C50" s="41"/>
      <c r="D50" s="41"/>
      <c r="E50" s="41"/>
      <c r="F50" s="41"/>
      <c r="G50" s="41"/>
      <c r="H50" s="41"/>
      <c r="I50" s="41"/>
      <c r="J50" s="41"/>
      <c r="K50" s="7" t="s">
        <v>14</v>
      </c>
      <c r="L50" s="4">
        <f>SUM(L48:L49)</f>
        <v>0</v>
      </c>
    </row>
    <row r="51" spans="1:12" s="26" customFormat="1" ht="28.9" customHeight="1" x14ac:dyDescent="0.2">
      <c r="A51" s="41"/>
      <c r="B51" s="41"/>
      <c r="C51" s="41"/>
      <c r="D51" s="41"/>
      <c r="E51" s="41"/>
      <c r="F51" s="41"/>
      <c r="G51" s="41"/>
      <c r="H51" s="41"/>
      <c r="I51" s="41"/>
      <c r="J51" s="41"/>
      <c r="K51" s="9" t="s">
        <v>15</v>
      </c>
      <c r="L51" s="4">
        <f>+L47+L50</f>
        <v>0</v>
      </c>
    </row>
    <row r="54" spans="1:12" x14ac:dyDescent="0.25">
      <c r="B54" s="29"/>
      <c r="C54" s="29"/>
    </row>
    <row r="55" spans="1:12" x14ac:dyDescent="0.25">
      <c r="B55" s="54"/>
      <c r="C55" s="54"/>
    </row>
    <row r="56" spans="1:12" ht="15.75" thickBot="1" x14ac:dyDescent="0.3">
      <c r="B56" s="55"/>
      <c r="C56" s="55"/>
    </row>
    <row r="57" spans="1:12" x14ac:dyDescent="0.25">
      <c r="B57" s="46" t="s">
        <v>20</v>
      </c>
      <c r="C57" s="46"/>
    </row>
    <row r="59" spans="1:12" x14ac:dyDescent="0.25">
      <c r="A59" s="27" t="s">
        <v>33</v>
      </c>
    </row>
  </sheetData>
  <sheetProtection algorithmName="SHA-512" hashValue="yqvg7rFScovhOBjvNl2STALwAmwgpjgUs5BtRW2oP5fATLztiTCdXjwOLzpEQSAPoIqy3QYI4d45SIBQAHom0A==" saltValue="z4LTicNz36+pwyALeyzf8Q==" spinCount="100000" sheet="1" selectLockedCells="1"/>
  <mergeCells count="17">
    <mergeCell ref="K2:L5"/>
    <mergeCell ref="A2:A5"/>
    <mergeCell ref="D11:G11"/>
    <mergeCell ref="A11:B15"/>
    <mergeCell ref="B2:J2"/>
    <mergeCell ref="B3:J3"/>
    <mergeCell ref="B4:J5"/>
    <mergeCell ref="A46:J51"/>
    <mergeCell ref="A45:J45"/>
    <mergeCell ref="A9:B9"/>
    <mergeCell ref="B57:C57"/>
    <mergeCell ref="D13:G13"/>
    <mergeCell ref="D15:G15"/>
    <mergeCell ref="F9:G9"/>
    <mergeCell ref="J9:K9"/>
    <mergeCell ref="B55:C56"/>
    <mergeCell ref="B44:J44"/>
  </mergeCells>
  <dataValidations count="1">
    <dataValidation type="whole" allowBlank="1" showInputMessage="1" showErrorMessage="1" sqref="F19:F43"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2022-05-25T18:08:19Z</dcterms:modified>
</cp:coreProperties>
</file>