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E:\UDEC\PLANES DE APRENDIZAJE DIGITAL\"/>
    </mc:Choice>
  </mc:AlternateContent>
  <xr:revisionPtr revIDLastSave="0" documentId="13_ncr:1_{ABC97002-D81E-427A-ABC2-48DB9E68604A}" xr6:coauthVersionLast="47" xr6:coauthVersionMax="47" xr10:uidLastSave="{00000000-0000-0000-0000-000000000000}"/>
  <bookViews>
    <workbookView xWindow="-120" yWindow="-120" windowWidth="29040" windowHeight="15720" xr2:uid="{00000000-000D-0000-FFFF-FFFF00000000}"/>
  </bookViews>
  <sheets>
    <sheet name="Hoja1" sheetId="1" r:id="rId1"/>
    <sheet name="Hoja3" sheetId="3" r:id="rId2"/>
    <sheet name="Hoja2" sheetId="2" state="hidden" r:id="rId3"/>
  </sheets>
  <definedNames>
    <definedName name="_xlnm.Print_Area" localSheetId="0">Hoja1!$A$1:$K$32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1" l="1"/>
  <c r="G15" i="1"/>
  <c r="H15" i="1" s="1"/>
  <c r="J15" i="1" l="1"/>
  <c r="K15" i="1" s="1"/>
  <c r="K18" i="1" l="1"/>
  <c r="K17" i="1" l="1"/>
  <c r="K21" i="1" l="1"/>
  <c r="K19" i="1" l="1"/>
  <c r="K22" i="1" s="1"/>
  <c r="K23" i="1" l="1"/>
  <c r="K20" i="1"/>
  <c r="K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<sst xmlns="http://schemas.openxmlformats.org/spreadsheetml/2006/main" count="42" uniqueCount="39">
  <si>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</si>
  <si>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</si>
  <si>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</si>
  <si>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</si>
  <si>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</si>
  <si>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</si>
  <si>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</si>
  <si>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</si>
  <si>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</si>
  <si>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</si>
  <si>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</si>
  <si>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</si>
  <si>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</si>
  <si>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</si>
  <si>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</si>
  <si>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</si>
  <si>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</si>
  <si>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</si>
  <si>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</si>
  <si>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</si>
  <si>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</si>
  <si>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</si>
  <si>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</si>
  <si>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</si>
  <si>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</si>
  <si>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</si>
  <si>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</si>
  <si>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</si>
  <si>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</si>
  <si>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</si>
  <si>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</si>
  <si>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</si>
  <si>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</si>
  <si>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</si>
  <si>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</si>
  <si>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</si>
  <si>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</si>
  <si>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UNIDAD</t>
  </si>
  <si>
    <t>Construcción de los Planes de Aprendizaje Digital para los Campos de Aprendizaje Disciplinar (CADI) de ocho (8) programas de especialización y cuatro (4) maestrías distribuidos de la siguiente forma:
1. Especialización en Gerencia para la Transformación Digital (9 créditos)
2. Especialización en Marketing Digital (9 créditos)
3. Especialización en Gerencia Financiera y Diagnóstico Estratégico (9 créditos)
4. Especialización en Gestión Pública (9 créditos)
5. Especialización en Agronegocios sostenibles (9 créditos)
6. Especialización en Agroecología y Desarrollo Agroecoturístico (9 créditos)
7. Especialización en alimentación y nutrición de especies no convencionales (9 créditos)
8. Especialización en Analítica Aplicada a Negocios (9 créditos)
9. Maestría en Educación y Gestión del Conocimiento (18 créditos)
10. Maestría en Salud Pública (18 créditos)
11. Maestría en Ciencias Agrarias (34 créditos)
12. Maestría en Gestión Ambiental para el Desarrollo Sostenible (27 créditos)
El contratista, deberá entregar los Planes de Aprendizaje Digital con un total de 169 créditos académicos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</si>
</sst>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1"/>
      <color theme="1"/>
      <name val="Arial"/>
      <family val="2"/>
    </font>
    <font>
      <b/>
      <sz val="11"/>
      <color theme="1"/>
      <name val="Arial"/>
      <family val="2"/>
    </font>
    <font>
      <sz val="8"/>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8">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43" fontId="8" fillId="3" borderId="17" xfId="3" applyFont="1" applyFill="1" applyBorder="1" applyAlignment="1" applyProtection="1">
      <alignment horizontal="center" vertical="center" wrapText="1"/>
      <protection locked="0"/>
    </xf>
    <xf numFmtId="43" fontId="8" fillId="3" borderId="18" xfId="3" applyFont="1" applyFill="1" applyBorder="1" applyAlignment="1" applyProtection="1">
      <alignment horizontal="center" vertical="center" wrapText="1"/>
      <protection locked="0"/>
    </xf>
    <xf numFmtId="0" fontId="5" fillId="2" borderId="0" xfId="0" applyFont="1" applyFill="1" applyAlignment="1">
      <alignment vertical="center"/>
    </xf>
    <xf numFmtId="43" fontId="6" fillId="0" borderId="19" xfId="4" applyFont="1" applyBorder="1" applyProtection="1">
      <protection hidden="1"/>
    </xf>
    <xf numFmtId="43" fontId="4" fillId="0" borderId="19" xfId="4" applyFont="1" applyBorder="1" applyProtection="1">
      <protection hidden="1"/>
    </xf>
    <xf numFmtId="43" fontId="6" fillId="0" borderId="19" xfId="4" applyFont="1" applyFill="1" applyBorder="1" applyProtection="1">
      <protection hidden="1"/>
    </xf>
    <xf numFmtId="43" fontId="4" fillId="0" borderId="21"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0" fontId="14" fillId="2" borderId="0" xfId="0" applyFont="1" applyFill="1" applyAlignment="1">
      <alignment vertical="center" wrapText="1"/>
    </xf>
    <xf numFmtId="43" fontId="6" fillId="0" borderId="1" xfId="3" applyFont="1" applyBorder="1" applyAlignment="1" applyProtection="1">
      <alignment horizontal="right" vertical="center"/>
      <protection hidden="1"/>
    </xf>
    <xf numFmtId="0" fontId="11" fillId="2" borderId="22"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43" fontId="4" fillId="0" borderId="1" xfId="3" applyFont="1" applyBorder="1" applyAlignment="1" applyProtection="1">
      <alignment horizontal="right" vertical="center"/>
      <protection hidden="1"/>
    </xf>
    <xf numFmtId="43" fontId="6" fillId="0" borderId="30" xfId="3" applyFont="1" applyFill="1" applyBorder="1" applyAlignment="1" applyProtection="1">
      <alignment horizontal="center" vertical="center"/>
      <protection hidden="1"/>
    </xf>
    <xf numFmtId="43" fontId="6" fillId="0" borderId="31" xfId="3" applyFont="1" applyFill="1" applyBorder="1" applyAlignment="1" applyProtection="1">
      <alignment horizontal="center" vertical="center"/>
      <protection hidden="1"/>
    </xf>
    <xf numFmtId="0" fontId="13" fillId="0" borderId="22"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43" fontId="4" fillId="0" borderId="20" xfId="3" applyFont="1" applyBorder="1" applyAlignment="1" applyProtection="1">
      <alignment horizontal="right" vertical="center" wrapText="1"/>
      <protection hidden="1"/>
    </xf>
    <xf numFmtId="43" fontId="6" fillId="0" borderId="2" xfId="3" applyFont="1" applyBorder="1" applyAlignment="1" applyProtection="1">
      <alignment horizontal="right" vertical="center" wrapText="1"/>
      <protection hidden="1"/>
    </xf>
    <xf numFmtId="43" fontId="6" fillId="0" borderId="1" xfId="3" applyFont="1" applyBorder="1" applyAlignment="1" applyProtection="1">
      <alignment horizontal="right" vertical="center" wrapText="1"/>
      <protection hidden="1"/>
    </xf>
    <xf numFmtId="0" fontId="13" fillId="0" borderId="23" xfId="0" applyFont="1" applyBorder="1" applyAlignment="1">
      <alignment horizontal="left" vertical="center" wrapText="1"/>
    </xf>
    <xf numFmtId="0" fontId="13" fillId="0" borderId="27" xfId="0" applyFont="1" applyBorder="1" applyAlignment="1">
      <alignment horizontal="left" vertical="center" wrapText="1"/>
    </xf>
    <xf numFmtId="0" fontId="13" fillId="0" borderId="23"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43" fontId="9" fillId="0" borderId="23" xfId="3" applyFont="1" applyFill="1" applyBorder="1" applyAlignment="1" applyProtection="1">
      <alignment horizontal="center" vertical="center"/>
      <protection locked="0"/>
    </xf>
    <xf numFmtId="43" fontId="9" fillId="0" borderId="27" xfId="3" applyFont="1" applyFill="1" applyBorder="1" applyAlignment="1" applyProtection="1">
      <alignment horizontal="center" vertical="center"/>
      <protection locked="0"/>
    </xf>
    <xf numFmtId="9" fontId="6" fillId="0" borderId="23" xfId="1" applyFont="1" applyFill="1" applyBorder="1" applyAlignment="1" applyProtection="1">
      <alignment horizontal="center" vertical="center"/>
      <protection locked="0"/>
    </xf>
    <xf numFmtId="9" fontId="6" fillId="0" borderId="27" xfId="1" applyFont="1" applyFill="1" applyBorder="1" applyAlignment="1" applyProtection="1">
      <alignment horizontal="center" vertical="center"/>
      <protection locked="0"/>
    </xf>
    <xf numFmtId="43" fontId="6" fillId="0" borderId="24" xfId="3" applyFont="1" applyFill="1" applyBorder="1" applyAlignment="1" applyProtection="1">
      <alignment horizontal="center" vertical="center"/>
      <protection hidden="1"/>
    </xf>
    <xf numFmtId="43" fontId="6" fillId="0" borderId="28" xfId="3" applyFont="1" applyFill="1" applyBorder="1" applyAlignment="1" applyProtection="1">
      <alignment horizontal="center" vertical="center"/>
      <protection hidden="1"/>
    </xf>
    <xf numFmtId="43" fontId="6" fillId="0" borderId="29" xfId="3" applyFont="1" applyFill="1" applyBorder="1" applyAlignment="1" applyProtection="1">
      <alignment horizontal="center" vertical="center"/>
      <protection hidden="1"/>
    </xf>
    <xf numFmtId="43" fontId="6" fillId="0" borderId="2" xfId="3" applyFont="1" applyFill="1" applyBorder="1" applyAlignment="1" applyProtection="1">
      <alignment horizontal="center" vertical="center"/>
      <protection hidden="1"/>
    </xf>
  </cellXfs>
  <cellStyles count="8">
    <cellStyle name="Millares" xfId="4" builtinId="3"/>
    <cellStyle name="Millares [0] 2" xfId="2" xr:uid="{00000000-0005-0000-0000-000001000000}"/>
    <cellStyle name="Millares [0] 2 2" xfId="5" xr:uid="{2A6CE1CB-CB15-4A7F-81CF-8721F47DD337}"/>
    <cellStyle name="Millares 2" xfId="3" xr:uid="{00000000-0005-0000-0000-000002000000}"/>
    <cellStyle name="Millares 2 2" xfId="6" xr:uid="{522E95C4-2DF9-48A1-BCF3-248690BD1FB1}"/>
    <cellStyle name="Millares 3" xfId="7" xr:uid="{4003386D-ABC5-4B79-8F4E-35608A39517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553250</xdr:colOff>
      <xdr:row>5</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view="pageBreakPreview" zoomScale="82" zoomScaleNormal="70" zoomScaleSheetLayoutView="82" zoomScalePageLayoutView="55" workbookViewId="0">
      <selection activeCell="B15" sqref="B15:B16"/>
    </sheetView>
  </sheetViews>
  <sheetFormatPr baseColWidth="10" defaultColWidth="11.42578125" defaultRowHeight="12.75" x14ac:dyDescent="0.2"/>
  <cols>
    <col min="1" max="1" width="7.28515625" style="4" customWidth="1"/>
    <col min="2" max="2" width="46.28515625" style="23" customWidth="1"/>
    <col min="3" max="3" width="9.28515625" style="4" customWidth="1"/>
    <col min="4" max="4" width="14.7109375" style="4" bestFit="1" customWidth="1"/>
    <col min="5" max="5" width="14" style="4" customWidth="1"/>
    <col min="6" max="6" width="11.28515625" style="4" customWidth="1"/>
    <col min="7" max="7" width="14.28515625" style="4" customWidth="1"/>
    <col min="8" max="8" width="15" style="2" customWidth="1"/>
    <col min="9" max="9" width="16" style="2" customWidth="1"/>
    <col min="10" max="10" width="17.28515625" style="2" customWidth="1"/>
    <col min="11" max="11" width="21.7109375" style="2" customWidth="1"/>
    <col min="12" max="16384" width="11.42578125" style="2"/>
  </cols>
  <sheetData>
    <row r="1" spans="1:11" x14ac:dyDescent="0.2">
      <c r="A1" s="37" t="s">
        <v>34</v>
      </c>
      <c r="B1" s="37"/>
      <c r="C1" s="37"/>
      <c r="D1" s="37"/>
      <c r="E1" s="37"/>
      <c r="F1" s="37"/>
      <c r="G1" s="37"/>
      <c r="H1" s="37"/>
      <c r="I1" s="37"/>
      <c r="J1" s="37"/>
      <c r="K1" s="37"/>
    </row>
    <row r="2" spans="1:11" x14ac:dyDescent="0.2">
      <c r="A2" s="37" t="s">
        <v>35</v>
      </c>
      <c r="B2" s="37"/>
      <c r="C2" s="37"/>
      <c r="D2" s="37"/>
      <c r="E2" s="37"/>
      <c r="F2" s="37"/>
      <c r="G2" s="37"/>
      <c r="H2" s="37"/>
      <c r="I2" s="37"/>
      <c r="J2" s="37"/>
      <c r="K2" s="37"/>
    </row>
    <row r="3" spans="1:11" x14ac:dyDescent="0.2">
      <c r="A3" s="38"/>
      <c r="B3" s="38"/>
      <c r="C3" s="38"/>
      <c r="D3" s="38"/>
      <c r="E3" s="38"/>
      <c r="F3" s="38"/>
      <c r="G3" s="38"/>
      <c r="H3" s="38"/>
      <c r="I3" s="38"/>
      <c r="J3" s="38"/>
      <c r="K3" s="38"/>
    </row>
    <row r="4" spans="1:11" x14ac:dyDescent="0.2">
      <c r="A4" s="3"/>
      <c r="B4" s="21"/>
      <c r="C4" s="3"/>
      <c r="D4" s="3"/>
      <c r="E4" s="3"/>
      <c r="F4" s="3"/>
      <c r="G4" s="3"/>
      <c r="H4" s="3"/>
      <c r="I4" s="3"/>
      <c r="J4" s="3"/>
      <c r="K4" s="3"/>
    </row>
    <row r="5" spans="1:11" x14ac:dyDescent="0.2">
      <c r="A5" s="3"/>
      <c r="B5" s="21"/>
      <c r="C5" s="3"/>
      <c r="D5" s="3"/>
      <c r="E5" s="3"/>
      <c r="F5" s="3"/>
      <c r="G5" s="3"/>
      <c r="H5" s="3"/>
      <c r="I5" s="3"/>
      <c r="J5" s="3"/>
      <c r="K5" s="3"/>
    </row>
    <row r="6" spans="1:11" ht="25.5" customHeight="1" x14ac:dyDescent="0.2">
      <c r="A6" s="48" t="s">
        <v>36</v>
      </c>
      <c r="B6" s="48"/>
      <c r="D6" s="5" t="s">
        <v>19</v>
      </c>
      <c r="E6" s="49"/>
      <c r="F6" s="50"/>
      <c r="H6" s="6" t="s">
        <v>15</v>
      </c>
      <c r="I6" s="51"/>
      <c r="J6" s="52"/>
    </row>
    <row r="7" spans="1:11" ht="13.5" thickBot="1" x14ac:dyDescent="0.25">
      <c r="A7" s="7"/>
      <c r="B7" s="22"/>
      <c r="D7" s="8"/>
      <c r="E7" s="8"/>
      <c r="F7" s="8"/>
      <c r="H7" s="8"/>
      <c r="I7" s="7"/>
      <c r="J7" s="7"/>
    </row>
    <row r="8" spans="1:11" ht="13.15" customHeight="1" thickBot="1" x14ac:dyDescent="0.25">
      <c r="A8" s="42" t="s">
        <v>24</v>
      </c>
      <c r="B8" s="43"/>
      <c r="C8" s="39" t="s">
        <v>16</v>
      </c>
      <c r="D8" s="40"/>
      <c r="E8" s="40"/>
      <c r="F8" s="41"/>
      <c r="G8" s="9"/>
      <c r="H8" s="8"/>
    </row>
    <row r="9" spans="1:11" ht="13.15" customHeight="1" thickBot="1" x14ac:dyDescent="0.25">
      <c r="A9" s="44"/>
      <c r="B9" s="45"/>
      <c r="C9" s="10"/>
      <c r="D9" s="8"/>
      <c r="E9" s="8"/>
      <c r="F9" s="8"/>
      <c r="H9" s="8"/>
    </row>
    <row r="10" spans="1:11" ht="13.15" customHeight="1" thickBot="1" x14ac:dyDescent="0.25">
      <c r="A10" s="44"/>
      <c r="B10" s="45"/>
      <c r="C10" s="39" t="s">
        <v>17</v>
      </c>
      <c r="D10" s="40"/>
      <c r="E10" s="40"/>
      <c r="F10" s="41"/>
      <c r="G10" s="9"/>
      <c r="H10" s="8"/>
    </row>
    <row r="11" spans="1:11" ht="13.15" customHeight="1" thickBot="1" x14ac:dyDescent="0.25">
      <c r="A11" s="44"/>
      <c r="B11" s="45"/>
      <c r="D11" s="8"/>
      <c r="E11" s="8"/>
      <c r="F11" s="8"/>
      <c r="H11" s="8"/>
    </row>
    <row r="12" spans="1:11" ht="13.15" customHeight="1" thickBot="1" x14ac:dyDescent="0.25">
      <c r="A12" s="46"/>
      <c r="B12" s="47"/>
      <c r="C12" s="39" t="s">
        <v>20</v>
      </c>
      <c r="D12" s="40"/>
      <c r="E12" s="40"/>
      <c r="F12" s="41"/>
      <c r="G12" s="9"/>
      <c r="H12" s="8"/>
      <c r="I12" s="7"/>
      <c r="J12" s="7"/>
    </row>
    <row r="13" spans="1:11" ht="13.5" thickBot="1" x14ac:dyDescent="0.25"/>
    <row r="14" spans="1:11" s="15" customFormat="1" ht="63" customHeight="1" x14ac:dyDescent="0.25">
      <c r="A14" s="11" t="s">
        <v>25</v>
      </c>
      <c r="B14" s="12" t="s">
        <v>1</v>
      </c>
      <c r="C14" s="12" t="s">
        <v>2</v>
      </c>
      <c r="D14" s="12" t="s">
        <v>22</v>
      </c>
      <c r="E14" s="13" t="s">
        <v>3</v>
      </c>
      <c r="F14" s="13" t="s">
        <v>23</v>
      </c>
      <c r="G14" s="13" t="s">
        <v>4</v>
      </c>
      <c r="H14" s="13" t="s">
        <v>5</v>
      </c>
      <c r="I14" s="13" t="s">
        <v>6</v>
      </c>
      <c r="J14" s="13" t="s">
        <v>7</v>
      </c>
      <c r="K14" s="14" t="s">
        <v>8</v>
      </c>
    </row>
    <row r="15" spans="1:11" s="26" customFormat="1" ht="409.5" customHeight="1" x14ac:dyDescent="0.25">
      <c r="A15" s="56">
        <v>1</v>
      </c>
      <c r="B15" s="61" t="s">
        <v>38</v>
      </c>
      <c r="C15" s="63">
        <v>169</v>
      </c>
      <c r="D15" s="63" t="s">
        <v>37</v>
      </c>
      <c r="E15" s="65"/>
      <c r="F15" s="67">
        <v>0</v>
      </c>
      <c r="G15" s="69">
        <f t="shared" ref="G15" si="0">+ROUND(E15*F15,0)</f>
        <v>0</v>
      </c>
      <c r="H15" s="71">
        <f t="shared" ref="H15" si="1">ROUND(E15+G15,0)</f>
        <v>0</v>
      </c>
      <c r="I15" s="71">
        <f t="shared" ref="I15" si="2">ROUND(E15*C15,0)</f>
        <v>0</v>
      </c>
      <c r="J15" s="71">
        <f t="shared" ref="J15" si="3">ROUND(I15*F15,0)</f>
        <v>0</v>
      </c>
      <c r="K15" s="54">
        <f>ROUND(I15+J15,0)</f>
        <v>0</v>
      </c>
    </row>
    <row r="16" spans="1:11" s="26" customFormat="1" ht="91.5" customHeight="1" x14ac:dyDescent="0.25">
      <c r="A16" s="57"/>
      <c r="B16" s="62"/>
      <c r="C16" s="64"/>
      <c r="D16" s="64"/>
      <c r="E16" s="66"/>
      <c r="F16" s="68"/>
      <c r="G16" s="70"/>
      <c r="H16" s="72"/>
      <c r="I16" s="72"/>
      <c r="J16" s="72"/>
      <c r="K16" s="55"/>
    </row>
    <row r="17" spans="1:11" s="15" customFormat="1" ht="20.45" customHeight="1" x14ac:dyDescent="0.2">
      <c r="A17" s="28"/>
      <c r="B17" s="29"/>
      <c r="C17" s="29"/>
      <c r="D17" s="29"/>
      <c r="E17" s="29"/>
      <c r="F17" s="29"/>
      <c r="G17" s="30"/>
      <c r="H17" s="59" t="s">
        <v>21</v>
      </c>
      <c r="I17" s="60"/>
      <c r="J17" s="60"/>
      <c r="K17" s="16">
        <f>SUMIF(F:F,0%,I:I)</f>
        <v>0</v>
      </c>
    </row>
    <row r="18" spans="1:11" s="15" customFormat="1" ht="20.45" customHeight="1" x14ac:dyDescent="0.2">
      <c r="A18" s="31"/>
      <c r="B18" s="32"/>
      <c r="C18" s="32"/>
      <c r="D18" s="32"/>
      <c r="E18" s="32"/>
      <c r="F18" s="32"/>
      <c r="G18" s="33"/>
      <c r="H18" s="60" t="s">
        <v>9</v>
      </c>
      <c r="I18" s="60"/>
      <c r="J18" s="60"/>
      <c r="K18" s="16">
        <f>SUMIF(F:F,5%,I:I)</f>
        <v>0</v>
      </c>
    </row>
    <row r="19" spans="1:11" s="15" customFormat="1" ht="20.45" customHeight="1" x14ac:dyDescent="0.2">
      <c r="A19" s="31"/>
      <c r="B19" s="32"/>
      <c r="C19" s="32"/>
      <c r="D19" s="32"/>
      <c r="E19" s="32"/>
      <c r="F19" s="32"/>
      <c r="G19" s="33"/>
      <c r="H19" s="60" t="s">
        <v>10</v>
      </c>
      <c r="I19" s="60"/>
      <c r="J19" s="60"/>
      <c r="K19" s="16">
        <f>SUMIF(F:F,19%,I:I)</f>
        <v>0</v>
      </c>
    </row>
    <row r="20" spans="1:11" s="15" customFormat="1" ht="20.45" customHeight="1" x14ac:dyDescent="0.2">
      <c r="A20" s="31"/>
      <c r="B20" s="32"/>
      <c r="C20" s="32"/>
      <c r="D20" s="32"/>
      <c r="E20" s="32"/>
      <c r="F20" s="32"/>
      <c r="G20" s="33"/>
      <c r="H20" s="53" t="s">
        <v>6</v>
      </c>
      <c r="I20" s="53"/>
      <c r="J20" s="53"/>
      <c r="K20" s="17">
        <f>SUM(K17:K19)</f>
        <v>0</v>
      </c>
    </row>
    <row r="21" spans="1:11" s="15" customFormat="1" ht="20.45" customHeight="1" x14ac:dyDescent="0.2">
      <c r="A21" s="31"/>
      <c r="B21" s="32"/>
      <c r="C21" s="32"/>
      <c r="D21" s="32"/>
      <c r="E21" s="32"/>
      <c r="F21" s="32"/>
      <c r="G21" s="33"/>
      <c r="H21" s="27" t="s">
        <v>11</v>
      </c>
      <c r="I21" s="27"/>
      <c r="J21" s="27"/>
      <c r="K21" s="18">
        <f>ROUND(K18*5%,0)</f>
        <v>0</v>
      </c>
    </row>
    <row r="22" spans="1:11" s="15" customFormat="1" ht="20.45" customHeight="1" x14ac:dyDescent="0.2">
      <c r="A22" s="31"/>
      <c r="B22" s="32"/>
      <c r="C22" s="32"/>
      <c r="D22" s="32"/>
      <c r="E22" s="32"/>
      <c r="F22" s="32"/>
      <c r="G22" s="33"/>
      <c r="H22" s="27" t="s">
        <v>12</v>
      </c>
      <c r="I22" s="27"/>
      <c r="J22" s="27"/>
      <c r="K22" s="16">
        <f>ROUND(K19*19%,0)</f>
        <v>0</v>
      </c>
    </row>
    <row r="23" spans="1:11" s="15" customFormat="1" ht="20.45" customHeight="1" x14ac:dyDescent="0.2">
      <c r="A23" s="31"/>
      <c r="B23" s="32"/>
      <c r="C23" s="32"/>
      <c r="D23" s="32"/>
      <c r="E23" s="32"/>
      <c r="F23" s="32"/>
      <c r="G23" s="33"/>
      <c r="H23" s="53" t="s">
        <v>13</v>
      </c>
      <c r="I23" s="53"/>
      <c r="J23" s="53"/>
      <c r="K23" s="17">
        <f>SUM(K21:K22)</f>
        <v>0</v>
      </c>
    </row>
    <row r="24" spans="1:11" s="15" customFormat="1" ht="20.45" customHeight="1" thickBot="1" x14ac:dyDescent="0.25">
      <c r="A24" s="34"/>
      <c r="B24" s="35"/>
      <c r="C24" s="35"/>
      <c r="D24" s="35"/>
      <c r="E24" s="35"/>
      <c r="F24" s="35"/>
      <c r="G24" s="36"/>
      <c r="H24" s="58" t="s">
        <v>14</v>
      </c>
      <c r="I24" s="58"/>
      <c r="J24" s="58"/>
      <c r="K24" s="19">
        <f>+K20+K23</f>
        <v>0</v>
      </c>
    </row>
    <row r="29" spans="1:11" ht="13.5" thickBot="1" x14ac:dyDescent="0.25">
      <c r="B29" s="24"/>
    </row>
    <row r="30" spans="1:11" ht="25.5" x14ac:dyDescent="0.2">
      <c r="B30" s="25" t="s">
        <v>18</v>
      </c>
    </row>
    <row r="32" spans="1:11" x14ac:dyDescent="0.2">
      <c r="A32" s="20" t="s">
        <v>0</v>
      </c>
    </row>
  </sheetData>
  <sheetProtection formatRows="0" insertRows="0" deleteRows="0"/>
  <mergeCells count="30">
    <mergeCell ref="H24:J24"/>
    <mergeCell ref="H17:J17"/>
    <mergeCell ref="H18:J18"/>
    <mergeCell ref="B15:B16"/>
    <mergeCell ref="C15:C16"/>
    <mergeCell ref="D15:D16"/>
    <mergeCell ref="E15:E16"/>
    <mergeCell ref="F15:F16"/>
    <mergeCell ref="G15:G16"/>
    <mergeCell ref="H15:H16"/>
    <mergeCell ref="I15:I16"/>
    <mergeCell ref="J15:J16"/>
    <mergeCell ref="H19:J19"/>
    <mergeCell ref="H20:J20"/>
    <mergeCell ref="H21:J21"/>
    <mergeCell ref="A17:G24"/>
    <mergeCell ref="A1:K1"/>
    <mergeCell ref="A2:K2"/>
    <mergeCell ref="A3:K3"/>
    <mergeCell ref="C8:F8"/>
    <mergeCell ref="A8:B12"/>
    <mergeCell ref="A6:B6"/>
    <mergeCell ref="C10:F10"/>
    <mergeCell ref="C12:F12"/>
    <mergeCell ref="E6:F6"/>
    <mergeCell ref="I6:J6"/>
    <mergeCell ref="H22:J22"/>
    <mergeCell ref="H23:J23"/>
    <mergeCell ref="K15:K16"/>
    <mergeCell ref="A15:A16"/>
  </mergeCells>
  <phoneticPr fontId="12" type="noConversion"/>
  <dataValidations count="1">
    <dataValidation type="whole" allowBlank="1" showInputMessage="1" showErrorMessage="1" sqref="E15"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64" orientation="landscape" r:id="rId1"/>
  <rowBreaks count="1" manualBreakCount="1">
    <brk id="24"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5" x14ac:dyDescent="0.25"/>
  <cols>
    <col min="3" max="3" width="16.140625" bestFit="1" customWidth="1"/>
  </cols>
  <sheetData>
    <row r="3" spans="1:6" x14ac:dyDescent="0.25">
      <c r="B3" t="s">
        <v>27</v>
      </c>
      <c r="D3" t="s">
        <v>26</v>
      </c>
    </row>
    <row r="4" spans="1:6" x14ac:dyDescent="0.25">
      <c r="A4" t="s">
        <v>28</v>
      </c>
      <c r="B4">
        <v>63</v>
      </c>
      <c r="C4" t="s">
        <v>29</v>
      </c>
      <c r="D4">
        <v>2</v>
      </c>
    </row>
    <row r="5" spans="1:6" x14ac:dyDescent="0.25">
      <c r="B5">
        <v>5</v>
      </c>
      <c r="D5">
        <v>4</v>
      </c>
    </row>
    <row r="6" spans="1:6" x14ac:dyDescent="0.25">
      <c r="B6">
        <v>70</v>
      </c>
      <c r="D6">
        <v>1</v>
      </c>
    </row>
    <row r="7" spans="1:6" x14ac:dyDescent="0.25">
      <c r="B7">
        <v>70</v>
      </c>
      <c r="D7">
        <v>10</v>
      </c>
    </row>
    <row r="8" spans="1:6" x14ac:dyDescent="0.25">
      <c r="B8">
        <v>7</v>
      </c>
    </row>
    <row r="9" spans="1:6" x14ac:dyDescent="0.25">
      <c r="B9">
        <v>3000</v>
      </c>
    </row>
    <row r="10" spans="1:6" x14ac:dyDescent="0.25">
      <c r="B10">
        <v>3000</v>
      </c>
    </row>
    <row r="11" spans="1:6" x14ac:dyDescent="0.25">
      <c r="A11" t="s">
        <v>30</v>
      </c>
      <c r="B11">
        <v>1</v>
      </c>
      <c r="F11">
        <v>36016600</v>
      </c>
    </row>
    <row r="12" spans="1:6" x14ac:dyDescent="0.25">
      <c r="A12" t="s">
        <v>31</v>
      </c>
      <c r="B12">
        <v>97</v>
      </c>
      <c r="F12">
        <v>71889774</v>
      </c>
    </row>
    <row r="13" spans="1:6" x14ac:dyDescent="0.25">
      <c r="A13" t="s">
        <v>28</v>
      </c>
      <c r="B13">
        <v>2</v>
      </c>
      <c r="F13">
        <v>135788253</v>
      </c>
    </row>
    <row r="14" spans="1:6" x14ac:dyDescent="0.25">
      <c r="B14">
        <v>1</v>
      </c>
    </row>
    <row r="15" spans="1:6" x14ac:dyDescent="0.25">
      <c r="A15" t="s">
        <v>31</v>
      </c>
      <c r="B15">
        <v>49</v>
      </c>
    </row>
    <row r="16" spans="1:6" x14ac:dyDescent="0.25">
      <c r="B16">
        <v>41</v>
      </c>
    </row>
    <row r="17" spans="1:2" x14ac:dyDescent="0.25">
      <c r="B17">
        <v>43</v>
      </c>
    </row>
    <row r="18" spans="1:2" x14ac:dyDescent="0.25">
      <c r="A18" t="s">
        <v>32</v>
      </c>
      <c r="B18">
        <v>1</v>
      </c>
    </row>
    <row r="19" spans="1:2" x14ac:dyDescent="0.25">
      <c r="B19">
        <v>1</v>
      </c>
    </row>
    <row r="20" spans="1:2" x14ac:dyDescent="0.25">
      <c r="B20">
        <v>1</v>
      </c>
    </row>
    <row r="21" spans="1:2" x14ac:dyDescent="0.25">
      <c r="A21" t="s">
        <v>33</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2021-11-23T05:02:22Z</cp:lastPrinted>
  <dcterms:created xsi:type="dcterms:W3CDTF">2017-04-28T13:22:52Z</dcterms:created>
  <dcterms:modified xsi:type="dcterms:W3CDTF">2022-05-23T23:23:57Z</dcterms:modified>
</cp:coreProperties>
</file>