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COMPRAS\2021\CDP N°631 TALLERES EMPLEABILIDAD- GRADUADOS\PUBLICACIÓN\"/>
    </mc:Choice>
  </mc:AlternateContent>
  <bookViews>
    <workbookView xWindow="0" yWindow="0" windowWidth="28770" windowHeight="11775"/>
  </bookViews>
  <sheets>
    <sheet name="Hoja1" sheetId="1" r:id="rId1"/>
    <sheet name="Hoja2" sheetId="2" state="hidden" r:id="rId2"/>
  </sheets>
  <definedNames>
    <definedName name="_xlnm.Print_Area" localSheetId="0">Hoja1!$A$1:$L$46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 l="1"/>
  <c r="I26" i="1" s="1"/>
  <c r="J26" i="1"/>
  <c r="K26" i="1" s="1"/>
  <c r="L26" i="1" s="1"/>
  <c r="H27" i="1"/>
  <c r="I27" i="1" s="1"/>
  <c r="J27" i="1"/>
  <c r="K27" i="1"/>
  <c r="L27" i="1" s="1"/>
  <c r="H28" i="1"/>
  <c r="I28" i="1" s="1"/>
  <c r="J28" i="1"/>
  <c r="K28" i="1" s="1"/>
  <c r="L28" i="1" s="1"/>
  <c r="H29" i="1"/>
  <c r="I29" i="1" s="1"/>
  <c r="J29" i="1"/>
  <c r="K29" i="1" s="1"/>
  <c r="L29" i="1" s="1"/>
  <c r="H30" i="1"/>
  <c r="I30" i="1" s="1"/>
  <c r="J30" i="1"/>
  <c r="K30" i="1" s="1"/>
  <c r="L30" i="1" s="1"/>
  <c r="H23" i="1" l="1"/>
  <c r="I23" i="1" s="1"/>
  <c r="J23" i="1"/>
  <c r="K23" i="1" s="1"/>
  <c r="L23" i="1" s="1"/>
  <c r="H24" i="1"/>
  <c r="I24" i="1" s="1"/>
  <c r="J24" i="1"/>
  <c r="K24" i="1" s="1"/>
  <c r="L24" i="1" s="1"/>
  <c r="H25" i="1"/>
  <c r="I25" i="1" s="1"/>
  <c r="J25" i="1"/>
  <c r="K25" i="1" s="1"/>
  <c r="L25" i="1" s="1"/>
  <c r="H19" i="1"/>
  <c r="I19" i="1" s="1"/>
  <c r="J19" i="1"/>
  <c r="K19" i="1" s="1"/>
  <c r="L19" i="1" s="1"/>
  <c r="H20" i="1"/>
  <c r="I20" i="1" s="1"/>
  <c r="J20" i="1"/>
  <c r="K20" i="1" s="1"/>
  <c r="L20" i="1" s="1"/>
  <c r="L32" i="1" l="1"/>
  <c r="L35" i="1" s="1"/>
  <c r="A20" i="1" l="1"/>
  <c r="A21" i="1" s="1"/>
  <c r="A22" i="1" s="1"/>
  <c r="A23" i="1" s="1"/>
  <c r="A24" i="1" s="1"/>
  <c r="A25" i="1" s="1"/>
  <c r="H21" i="1" l="1"/>
  <c r="I21" i="1" s="1"/>
  <c r="H22" i="1"/>
  <c r="I22" i="1" s="1"/>
  <c r="J21" i="1"/>
  <c r="K21" i="1" s="1"/>
  <c r="J22" i="1"/>
  <c r="K22" i="1" s="1"/>
  <c r="L22" i="1" s="1"/>
  <c r="L21" i="1" l="1"/>
  <c r="L33" i="1" l="1"/>
  <c r="L36" i="1" s="1"/>
  <c r="L31" i="1"/>
  <c r="L37" i="1" l="1"/>
  <c r="L34" i="1"/>
  <c r="L38"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<sst xmlns="http://schemas.openxmlformats.org/spreadsheetml/2006/main" count="64" uniqueCount="52">
  <si>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</si>
  <si>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</si>
  <si>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</si>
  <si>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</si>
  <si>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</si>
  <si>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</si>
  <si>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</si>
  <si>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</si>
  <si>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</si>
  <si>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</si>
  <si>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</si>
  <si>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</si>
  <si>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</si>
  <si>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</si>
  <si>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</si>
  <si>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</si>
  <si>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</si>
  <si>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</si>
  <si>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</si>
  <si>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</si>
  <si>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</si>
  <si>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</si>
  <si>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</si>
  <si>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</si>
  <si>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</si>
  <si>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</si>
  <si>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</si>
  <si>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</si>
  <si>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</si>
  <si>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</si>
  <si>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</si>
  <si>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</si>
  <si>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</si>
  <si>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</si>
  <si>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</si>
  <si>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</si>
  <si>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r>
      <rPr>
        <b/>
        <sz val="10"/>
        <color theme="1"/>
        <rFont val="Arial"/>
        <family val="2"/>
      </rPr>
      <t>FECHA DE ELABORACIÓN:</t>
    </r>
    <r>
      <rPr>
        <sz val="10"/>
        <color theme="1"/>
        <rFont val="Arial"/>
        <family val="2"/>
      </rPr>
      <t xml:space="preserve">  </t>
    </r>
  </si>
  <si>
    <t>AÑO   /   MES   /   DÍA</t>
  </si>
  <si>
    <t>RUTA DE EMPLEABILIDAD HOJA DE VIDA EFECTIVA Webinar de entrenamiento efectivo y práctico para la elaboración de una hoja de vida por competencias, explicando la estructura clave de este documento y exponiendo los errores comunes en su elaboración. Metodología: Propósito de tu HV Estructura ideal de tu HV Errores comunes en una HV Impacta con el envió de tu HV por email Duración: 120 minutos (incluye espacio de 20 minutos para sesión de preguntas y respuestas). Material entregado: Guía de hoja de vida en pdf con las instrucciones para crearla paso a paso. Formato de hoja de vida editable en Word. Formato con el texto para el envío de la hoja de vida por correo para la aplicación de vacantes.</t>
  </si>
  <si>
    <t>HABILIDADES BLANDAS PARA LA CUARTA REVOLUCIÓN Taller interactivo por medio del cual los participantes identificarán las características de la cuarta revolución y las oportunidades para involucrarse en el entorno cambiante a partir de la comprensión de los nuevos requerimientos en el ámbito laboral. Metodología: ¿Qué es la revolución 4.0? Habilidades blandas Modelos de aprendizaje Renueva tus habilidades Objetivos específicos: Sensibilizar a los participantes frente a los procesos de desaprender, aprender y reaprender herramientas de cambio y renovación personal. Orientar a los participantes para identificar sus nuevas habilidades y su importancia en el nuevo entorno laboral. Motivar a las personas a generar acciones de mejora continua en su desarrollo profesional a partir del fortalecimiento de las habilidades blandas. Duración: 120 minutos (incluye espacio de 20 minutos para sesión de preguntas y respuestas). Material entregado: Diccionario de habilidades blandas. Planeador de actividades para fortalecer habilidades blandas.</t>
  </si>
  <si>
    <t>LINKEDIN PRÁCTICO Webinar de entrenamiento sobre el uso de la herramienta Linkedin para crear o modificar el perfil, conectar con reclutadores, buscar ofertas de empleo y generar marca personal por medio de esta red. La importancia de linkedin Crea tu perfil linked in Búsqueda de empleo Indicadores de medición Objetivos específicos: Conocer como crear una red de contactos para una búsqueda efectiva de empleo Aprender a buscar empleo usando Linkedin y su algoritmo para que la herramienta recomiende empleos adecuados a tu perfil. Conocer cómo el uso de la herramienta, post, comentarios y recomendaciones afectan tu marca y pueden ayudar a mejorar tus visualizaciones. Duración: 120 minutos (incluye espacio de 20 minutos para sesión de preguntas y respuestas). Material entregado: Manual de uso para la creación del perfil de Linkedin paso a paso</t>
  </si>
  <si>
    <t>USO DE REDES SOCIALES PARA LA BÚSQUEDA DE EMPLEO Webinar sobre el uso de redes sociales para buscar empleo, generar marca personal y entregar tips para prevenir fraudes por el uso inadecuado de los datos personales de los candidatos. Marca personal digital Redes sociales Errores comunes en redes Asegura tu información personal Objetivos específicos: Aprender cómo usar Facebook para buscar empleo y grupos efectivos de empleo Identificar la importancia del uso adecuado de Whatsapp, Twitter, Instagram y Facebook para uso profesional Aprender claves prácticas en el cuidado de tus datos personales en los procesos de selección. Duración: 120 minutos (incluye espacio de 20 minutos para sesión de preguntas y respuestas). Material entregado: Guía de uso de Facebook para búsqueda de ofertas Lista de páginas de ofertas, hastags y buenas prácticas en Whastapp, Instagram y Twitter.</t>
  </si>
  <si>
    <t>SUPERA LAS PRUEBAS DE SELECCIÓN Webinar interactivo, donde se abordarán pruebas psicotécnicas en línea como la prueba DISC y pruebas de inteligencia, se darán tips e información relevante sobre cómo afrontar las pruebas aplicadas durante el proceso de selección. Pruebas profesionales Pruebas de actitudes intelectuales Pruebas de personalidad Dinámicas de grupo Objetivos específicos: Conocer las diferentes pruebas de selección como pruebas EROS, SED, Voca, Alpha y Wartegg, conocer para qué sirven y qué aspectos de la persona evalúan. Duración: 120 minutos (incluye espacio de 20 minutos para sesión de preguntas y respuestas). Material entregado: Descripción de pruebas comunes. Prueba Wartegg</t>
  </si>
  <si>
    <t>ENTREVISTAS VIRTUALES EXITOSAS Webinar interactivo acerca de preguntas frecuentes, preguntas complejas y errores comunes al presentar una entrevista por canales virtuales. Además tips para encontrar el espacio ideal para tener la entrevista ante un reclutador desde tu casa. Antes de la entrevista Comunicación no verbal Preguntas y respuestas Después de la entrevista Objetivos específicos: Conocer cómo desenvolverse durante una entrevista y generar acciones de mejora antes, durante y después de esta fase del proceso de selección Trabajar las habilidades de comunicación para presentar correctamente sus respuestas Tips para enfrentar entrevistas virtuales de manera exitosa. Duración: 120 minutos (incluye espacio de 20 minutos para sesión de preguntas y respuestas). Material entregado: Ebook (libro) digital sobre pautas, preguntas frecuentes y tips para superar una entrevista (27 páginas).</t>
  </si>
  <si>
    <t>ORGANIZA TU TIEMPO EN CASA Y TELETRABAJA Webinar para aprender a gestionar, organizar tu tiempo y controlar todas tus actividades diarias por medio de rutinas enfocadas al teletrabajo. Aprenderás de forma práctica a definir, organizar y hacer realidad tu trabajo diario, tus proyectos y tus propósitos personales. Las áreas de tu vida Bases para gestionar tu tiempo Prioriza y planifica Método bullet journal Objetivos específicos: Aprender a planificar y establecer prioridades en tu agenda diaria, teniendo en cuenta todas las áreas de tu vida. Duración: 120 minutos (incluye espacio de 20 minutos para sesión de preguntas y respuestas). Material entregado: Tracker de actividades Técnica pomodoro para la gestión del tiempo</t>
  </si>
  <si>
    <t>RUTA DE EMPRENDIMIENTO EXPLORA, EMPIEZA TU IDEA Y APRENDE A CRECER El reto de un emprendedor es identificar, analizar y validar hipótesis del problema, necesidad o dolor de los clientes potenciales, con el fin de crear soluciones válidas y viables que sean del interés del cliente. En este taller los participantes aprenderán a crear una ruta de validación de su modelo de negocio, definiendo el modelo Lean Canvas. Objetivos específicos: Explicar el modelo Lean Canvas para la creación del modelo de negocio, con el fin de definir una hipótesis inicial e identificar clientes potenciales. Realizar un ejercicio e indicar un método para realizar el acercamiento a los clientes con el fin de levantar información para la construcción del modelo. Definir el problema y el buyer persona para saber cuáles son las necesidades de los clientes y tener una claridad sobre sus gustos y motivaciones al momento de compra. Duración: 120 minutos (incluye espacio de 20 minutos para sesión de preguntas y respuestas). Material entregado: Formato para la elaboración del módelo Lean Canvas Formato de Buyer Persona para la definición del Cliente</t>
  </si>
  <si>
    <t>4 PASOS PARA ELEGIR UNA IDEA DE NEGOCIO Cuando hemos decido emprender quizas nos enfrentamos a la duda, sobre qué camino elegir al momento de emprender. La metodología de Desing Thinking nos ayudará a pensar como tu usuario, creando pasos sobre cómo seria la relación con tu cliente y obtener validación de las ideas a partir de prototipado y testing. Finalmente te daremos una escala para que puedas validar tus ideas de manera cuantitativa. Objetivos específicos: Aprender la metodología para filtrar todas tus ideas. Validar la idea respecto a lo que eres como emprendedor y tus valores ¿Encaja con lo que soy y lo que quiero? Conocer varias maneras de prototipar y validar tu idea de negocio al mínimo coste. Duración: 120 minutos (incluye espacio de 20 minutos para sesión de preguntas y respuestas). Material entregado: Guía de validación de ideas Formato de evaluación de ideas de negocio</t>
  </si>
  <si>
    <t>ESTABLECE EL ADN DE TU MARCA La marca de tu emprendimiento tiene que estar atada a través de tu propósito personal, es por esta razón que deberás conocer como materializar tu marca a través de la estructuración de tu arquetipo de marca, el diseño de la imagen de tu empresa y el tono y personalidad de tu marca. Objetivos específicos: Aprende a definir tus valores para que estos estén alineados con la creación de tu negocio Identifica y define tu arquetipo de marca Definición del tono y personalidad de la marca, usando la psicología del color y fuentes tipográficas. Aprende a diseñar tu logo e imagen corporativa por medio de Canva Duración: 120 minutos (incluye espacio de 20 minutos para sesión de preguntas y respuestas). Material entregado: Guía de definición de arquetipo de marca, tono y personalidad de marca </t>
  </si>
  <si>
    <t>CLAVES PARA ATRAER MÁS CLIENTES Y VENTAS La clave para escalar y mantener un negocio siempre serán sus ventas, por lo cuál necesita cinco herramientas de venta básicas: la página web, el blog corporativo, campañas vía mail, tus redes sociales y la reputación que vas construyendo a través de tus clientes, los cuales se volverán tus principales aliados. Objetivos específicos: Aprende las claves prácticas para mejorar tu página web y blog corporativo. Identifica qué tipo de campañas de mail existen y cuáles son las herramientas más fáciles de usar para automatizarlo. Conoce cada red social y los públicos objetivos para conectarte con ellos por medio de información de valor. Aprende claves prácticas para enamorar a tus clientes. Duración: 120 minutos (incluye espacio de 20 minutos para sesión de preguntas y respuestas). Material entregado: Guía de definición de arquetipo de marca, tono y personalidad de marca </t>
  </si>
  <si>
    <t>FUENTES DE FINANCIAMIENTO PARA EMPRENDEDORES Una de las problemáticas a las que se enfrentan los emprendedores a la hora de iniciar su negocio es la falta de capital y muchos no saben a qué entidades acudir para conseguir apoyo. La realidad es que hoy es más fácil conseguir recursos que hace 15 o 20 años, sin embargo, debes tener en cuenta que tu idea de negocio debe tener una previa validación en el mercado y unos resultados iniciales, que le permitan a los inversionistas o socios creer en tu negocio. Objetivos específicos: Conoce todas las diferentes fuentes de financiamiento para emprendimiento que hay en Colombia Identifica cuál es la fuente de financiación que requieres y crea un pitch vendedor para presentarte. Conoce nuestro propio caso de éxito y descubre como hemos levantado más de 150 MM COP en recursos de capital semilla condonables al 100%. Duración: 120 minutos (incluye espacio de 20 minutos para sesión de preguntas y respuestas). Material entregado: Lista de fuentes de financiamiento en Colombia </t>
  </si>
  <si>
    <t>UNIDAD</t>
  </si>
  <si>
    <t>32.1- 41.3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</si>
</sst>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5">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3" fillId="2" borderId="0" xfId="0" applyFont="1" applyFill="1" applyProtection="1"/>
    <xf numFmtId="0" fontId="3" fillId="2" borderId="20" xfId="0" applyFont="1" applyFill="1" applyBorder="1" applyAlignment="1" applyProtection="1">
      <alignment horizontal="center"/>
    </xf>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1" fillId="2" borderId="0" xfId="0" applyFont="1" applyFill="1" applyAlignment="1" applyProtection="1">
      <alignment horizontal="left"/>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21" xfId="0" applyFont="1" applyBorder="1" applyAlignment="1" applyProtection="1">
      <alignment wrapText="1"/>
    </xf>
    <xf numFmtId="0" fontId="3" fillId="0" borderId="21" xfId="0" applyFont="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2" borderId="15" xfId="0" applyFont="1" applyFill="1" applyBorder="1" applyAlignment="1" applyProtection="1">
      <alignment horizontal="center"/>
    </xf>
    <xf numFmtId="0" fontId="3" fillId="0" borderId="0" xfId="0" applyFont="1" applyAlignment="1" applyProtection="1">
      <alignment vertical="center"/>
    </xf>
    <xf numFmtId="0" fontId="7" fillId="2" borderId="1" xfId="0" applyFont="1" applyFill="1" applyBorder="1" applyAlignment="1" applyProtection="1">
      <alignment horizontal="center"/>
      <protection locked="0"/>
    </xf>
    <xf numFmtId="0" fontId="3" fillId="2" borderId="1" xfId="0" applyFont="1" applyFill="1" applyBorder="1" applyAlignment="1" applyProtection="1">
      <alignment horizontal="center"/>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6"/>
  <sheetViews>
    <sheetView tabSelected="1" zoomScale="60" zoomScaleNormal="60" zoomScaleSheetLayoutView="90" zoomScalePageLayoutView="55" workbookViewId="0">
      <selection activeCell="B40" sqref="B40:C43"/>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19"/>
      <c r="B2" s="20" t="s">
        <v>0</v>
      </c>
      <c r="C2" s="20"/>
      <c r="D2" s="20"/>
      <c r="E2" s="20"/>
      <c r="F2" s="20"/>
      <c r="G2" s="20"/>
      <c r="H2" s="20"/>
      <c r="I2" s="20"/>
      <c r="J2" s="20"/>
      <c r="K2" s="20" t="s">
        <v>34</v>
      </c>
      <c r="L2" s="20"/>
    </row>
    <row r="3" spans="1:12" ht="15.75" customHeight="1" x14ac:dyDescent="0.25">
      <c r="A3" s="19"/>
      <c r="B3" s="20" t="s">
        <v>1</v>
      </c>
      <c r="C3" s="20"/>
      <c r="D3" s="20"/>
      <c r="E3" s="20"/>
      <c r="F3" s="20"/>
      <c r="G3" s="20"/>
      <c r="H3" s="20"/>
      <c r="I3" s="20"/>
      <c r="J3" s="20"/>
      <c r="K3" s="20" t="s">
        <v>29</v>
      </c>
      <c r="L3" s="20"/>
    </row>
    <row r="4" spans="1:12" ht="16.5" customHeight="1" x14ac:dyDescent="0.25">
      <c r="A4" s="19"/>
      <c r="B4" s="20" t="s">
        <v>27</v>
      </c>
      <c r="C4" s="20"/>
      <c r="D4" s="20"/>
      <c r="E4" s="20"/>
      <c r="F4" s="20"/>
      <c r="G4" s="20"/>
      <c r="H4" s="20"/>
      <c r="I4" s="20"/>
      <c r="J4" s="20"/>
      <c r="K4" s="20" t="s">
        <v>30</v>
      </c>
      <c r="L4" s="20"/>
    </row>
    <row r="5" spans="1:12" ht="15" customHeight="1" x14ac:dyDescent="0.25">
      <c r="A5" s="19"/>
      <c r="B5" s="20"/>
      <c r="C5" s="20"/>
      <c r="D5" s="20"/>
      <c r="E5" s="20"/>
      <c r="F5" s="20"/>
      <c r="G5" s="20"/>
      <c r="H5" s="20"/>
      <c r="I5" s="20"/>
      <c r="J5" s="20"/>
      <c r="K5" s="20" t="s">
        <v>31</v>
      </c>
      <c r="L5" s="20"/>
    </row>
    <row r="7" spans="1:12" x14ac:dyDescent="0.25">
      <c r="A7" s="21" t="s">
        <v>35</v>
      </c>
    </row>
    <row r="8" spans="1:12" x14ac:dyDescent="0.25">
      <c r="A8" s="22" t="s">
        <v>36</v>
      </c>
      <c r="B8" s="22"/>
    </row>
    <row r="9" spans="1:12" ht="25.5" customHeight="1" x14ac:dyDescent="0.25">
      <c r="A9" s="56" t="s">
        <v>37</v>
      </c>
      <c r="B9" s="57"/>
      <c r="C9" s="23"/>
      <c r="E9" s="24" t="s">
        <v>21</v>
      </c>
      <c r="F9" s="58"/>
      <c r="G9" s="59"/>
      <c r="I9" s="25" t="s">
        <v>16</v>
      </c>
      <c r="J9" s="60"/>
      <c r="K9" s="61"/>
    </row>
    <row r="10" spans="1:12" ht="15.75" thickBot="1" x14ac:dyDescent="0.3">
      <c r="A10" s="23"/>
      <c r="B10" s="23"/>
      <c r="C10" s="23"/>
      <c r="E10" s="26"/>
      <c r="F10" s="26"/>
      <c r="G10" s="26"/>
      <c r="I10" s="27"/>
      <c r="J10" s="28"/>
      <c r="K10" s="28"/>
    </row>
    <row r="11" spans="1:12" ht="30.75" customHeight="1" thickBot="1" x14ac:dyDescent="0.3">
      <c r="A11" s="29" t="s">
        <v>28</v>
      </c>
      <c r="B11" s="30"/>
      <c r="C11" s="31"/>
      <c r="D11" s="32" t="s">
        <v>17</v>
      </c>
      <c r="E11" s="33"/>
      <c r="F11" s="33"/>
      <c r="G11" s="34"/>
      <c r="H11" s="62"/>
      <c r="I11" s="27"/>
    </row>
    <row r="12" spans="1:12" ht="15.75" thickBot="1" x14ac:dyDescent="0.3">
      <c r="A12" s="35"/>
      <c r="B12" s="36"/>
      <c r="C12" s="31"/>
      <c r="D12" s="37"/>
      <c r="E12" s="26"/>
      <c r="F12" s="26"/>
      <c r="G12" s="26"/>
      <c r="I12" s="27"/>
    </row>
    <row r="13" spans="1:12" ht="30" customHeight="1" thickBot="1" x14ac:dyDescent="0.3">
      <c r="A13" s="35"/>
      <c r="B13" s="36"/>
      <c r="C13" s="31"/>
      <c r="D13" s="32" t="s">
        <v>18</v>
      </c>
      <c r="E13" s="33"/>
      <c r="F13" s="33"/>
      <c r="G13" s="34"/>
      <c r="H13" s="62"/>
      <c r="I13" s="27"/>
    </row>
    <row r="14" spans="1:12" ht="18.75" customHeight="1" thickBot="1" x14ac:dyDescent="0.3">
      <c r="A14" s="35"/>
      <c r="B14" s="36"/>
      <c r="C14" s="31"/>
      <c r="E14" s="26"/>
      <c r="F14" s="26"/>
      <c r="G14" s="26"/>
      <c r="I14" s="27"/>
    </row>
    <row r="15" spans="1:12" ht="24" customHeight="1" thickBot="1" x14ac:dyDescent="0.3">
      <c r="A15" s="38"/>
      <c r="B15" s="39"/>
      <c r="C15" s="31"/>
      <c r="D15" s="32" t="s">
        <v>22</v>
      </c>
      <c r="E15" s="33"/>
      <c r="F15" s="33"/>
      <c r="G15" s="34"/>
      <c r="H15" s="62"/>
      <c r="I15" s="27"/>
      <c r="J15" s="28"/>
      <c r="K15" s="28"/>
    </row>
    <row r="16" spans="1:12" x14ac:dyDescent="0.25">
      <c r="A16" s="23"/>
      <c r="B16" s="23"/>
      <c r="C16" s="23"/>
      <c r="E16" s="26"/>
      <c r="F16" s="26"/>
      <c r="G16" s="26"/>
      <c r="I16" s="27"/>
      <c r="J16" s="28"/>
      <c r="K16" s="28"/>
    </row>
    <row r="18" spans="1:12" s="42" customFormat="1" ht="25.5" x14ac:dyDescent="0.25">
      <c r="A18" s="40" t="s">
        <v>32</v>
      </c>
      <c r="B18" s="40" t="s">
        <v>2</v>
      </c>
      <c r="C18" s="40" t="s">
        <v>19</v>
      </c>
      <c r="D18" s="40" t="s">
        <v>3</v>
      </c>
      <c r="E18" s="40" t="s">
        <v>24</v>
      </c>
      <c r="F18" s="41" t="s">
        <v>4</v>
      </c>
      <c r="G18" s="41" t="s">
        <v>26</v>
      </c>
      <c r="H18" s="41" t="s">
        <v>5</v>
      </c>
      <c r="I18" s="41" t="s">
        <v>6</v>
      </c>
      <c r="J18" s="41" t="s">
        <v>7</v>
      </c>
      <c r="K18" s="41" t="s">
        <v>8</v>
      </c>
      <c r="L18" s="41" t="s">
        <v>9</v>
      </c>
    </row>
    <row r="19" spans="1:12" s="42" customFormat="1" ht="183" customHeight="1" x14ac:dyDescent="0.2">
      <c r="A19" s="7">
        <v>1</v>
      </c>
      <c r="B19" s="43" t="s">
        <v>38</v>
      </c>
      <c r="C19" s="13"/>
      <c r="D19" s="44">
        <v>2</v>
      </c>
      <c r="E19" s="44" t="s">
        <v>50</v>
      </c>
      <c r="F19" s="14">
        <v>0</v>
      </c>
      <c r="G19" s="15">
        <v>0</v>
      </c>
      <c r="H19" s="1">
        <f t="shared" ref="H19:H20" si="0">+ROUND(F19*G19,2)</f>
        <v>0</v>
      </c>
      <c r="I19" s="1">
        <f t="shared" ref="I19:I20" si="1">ROUND(F19+H19,2)</f>
        <v>0</v>
      </c>
      <c r="J19" s="1">
        <f t="shared" ref="J19:J20" si="2">ROUND(F19*D19,2)</f>
        <v>0</v>
      </c>
      <c r="K19" s="1">
        <f t="shared" ref="K19:K20" si="3">ROUND(J19*G19,2)</f>
        <v>0</v>
      </c>
      <c r="L19" s="2">
        <f t="shared" ref="L19:L20" si="4">ROUND(J19+K19,2)</f>
        <v>0</v>
      </c>
    </row>
    <row r="20" spans="1:12" s="42" customFormat="1" ht="275.25" customHeight="1" x14ac:dyDescent="0.2">
      <c r="A20" s="7">
        <f>+A19+1</f>
        <v>2</v>
      </c>
      <c r="B20" s="43" t="s">
        <v>39</v>
      </c>
      <c r="C20" s="13"/>
      <c r="D20" s="44">
        <v>2</v>
      </c>
      <c r="E20" s="44" t="s">
        <v>50</v>
      </c>
      <c r="F20" s="14">
        <v>0</v>
      </c>
      <c r="G20" s="15">
        <v>0</v>
      </c>
      <c r="H20" s="1">
        <f t="shared" si="0"/>
        <v>0</v>
      </c>
      <c r="I20" s="1">
        <f t="shared" si="1"/>
        <v>0</v>
      </c>
      <c r="J20" s="1">
        <f t="shared" si="2"/>
        <v>0</v>
      </c>
      <c r="K20" s="1">
        <f t="shared" si="3"/>
        <v>0</v>
      </c>
      <c r="L20" s="2">
        <f t="shared" si="4"/>
        <v>0</v>
      </c>
    </row>
    <row r="21" spans="1:12" s="42" customFormat="1" ht="223.5" customHeight="1" x14ac:dyDescent="0.2">
      <c r="A21" s="7">
        <f t="shared" ref="A21:A25" si="5">+A20+1</f>
        <v>3</v>
      </c>
      <c r="B21" s="43" t="s">
        <v>40</v>
      </c>
      <c r="C21" s="13"/>
      <c r="D21" s="44">
        <v>2</v>
      </c>
      <c r="E21" s="44" t="s">
        <v>50</v>
      </c>
      <c r="F21" s="14">
        <v>0</v>
      </c>
      <c r="G21" s="15">
        <v>0</v>
      </c>
      <c r="H21" s="1">
        <f t="shared" ref="H21:H22" si="6">+ROUND(F21*G21,2)</f>
        <v>0</v>
      </c>
      <c r="I21" s="1">
        <f t="shared" ref="I21" si="7">ROUND(F21+H21,2)</f>
        <v>0</v>
      </c>
      <c r="J21" s="1">
        <f>ROUND(F21*D21,2)</f>
        <v>0</v>
      </c>
      <c r="K21" s="1">
        <f t="shared" ref="K21:K22" si="8">ROUND(J21*G21,2)</f>
        <v>0</v>
      </c>
      <c r="L21" s="2">
        <f t="shared" ref="L21:L22" si="9">ROUND(J21+K21,2)</f>
        <v>0</v>
      </c>
    </row>
    <row r="22" spans="1:12" s="42" customFormat="1" ht="236.25" customHeight="1" x14ac:dyDescent="0.2">
      <c r="A22" s="7">
        <f t="shared" si="5"/>
        <v>4</v>
      </c>
      <c r="B22" s="43" t="s">
        <v>41</v>
      </c>
      <c r="C22" s="13"/>
      <c r="D22" s="44">
        <v>2</v>
      </c>
      <c r="E22" s="44" t="s">
        <v>50</v>
      </c>
      <c r="F22" s="14">
        <v>0</v>
      </c>
      <c r="G22" s="15">
        <v>0</v>
      </c>
      <c r="H22" s="1">
        <f t="shared" si="6"/>
        <v>0</v>
      </c>
      <c r="I22" s="1">
        <f t="shared" ref="I22" si="10">ROUND(F22+H22,2)</f>
        <v>0</v>
      </c>
      <c r="J22" s="1">
        <f>ROUND(F22*D22,2)</f>
        <v>0</v>
      </c>
      <c r="K22" s="1">
        <f t="shared" si="8"/>
        <v>0</v>
      </c>
      <c r="L22" s="2">
        <f t="shared" si="9"/>
        <v>0</v>
      </c>
    </row>
    <row r="23" spans="1:12" s="42" customFormat="1" ht="186.75" customHeight="1" x14ac:dyDescent="0.2">
      <c r="A23" s="7">
        <f t="shared" si="5"/>
        <v>5</v>
      </c>
      <c r="B23" s="43" t="s">
        <v>42</v>
      </c>
      <c r="C23" s="13"/>
      <c r="D23" s="44">
        <v>2</v>
      </c>
      <c r="E23" s="44" t="s">
        <v>50</v>
      </c>
      <c r="F23" s="14">
        <v>0</v>
      </c>
      <c r="G23" s="15">
        <v>0</v>
      </c>
      <c r="H23" s="1">
        <f t="shared" ref="H23:H30" si="11">+ROUND(F23*G23,2)</f>
        <v>0</v>
      </c>
      <c r="I23" s="1">
        <f t="shared" ref="I23:I30" si="12">ROUND(F23+H23,2)</f>
        <v>0</v>
      </c>
      <c r="J23" s="1">
        <f t="shared" ref="J23:J30" si="13">ROUND(F23*D23,2)</f>
        <v>0</v>
      </c>
      <c r="K23" s="1">
        <f t="shared" ref="K23:K30" si="14">ROUND(J23*G23,2)</f>
        <v>0</v>
      </c>
      <c r="L23" s="2">
        <f t="shared" ref="L23:L30" si="15">ROUND(J23+K23,2)</f>
        <v>0</v>
      </c>
    </row>
    <row r="24" spans="1:12" s="42" customFormat="1" ht="239.25" customHeight="1" x14ac:dyDescent="0.2">
      <c r="A24" s="7">
        <f t="shared" si="5"/>
        <v>6</v>
      </c>
      <c r="B24" s="43" t="s">
        <v>43</v>
      </c>
      <c r="C24" s="13"/>
      <c r="D24" s="44">
        <v>2</v>
      </c>
      <c r="E24" s="44" t="s">
        <v>50</v>
      </c>
      <c r="F24" s="14">
        <v>0</v>
      </c>
      <c r="G24" s="15">
        <v>0</v>
      </c>
      <c r="H24" s="1">
        <f t="shared" si="11"/>
        <v>0</v>
      </c>
      <c r="I24" s="1">
        <f t="shared" si="12"/>
        <v>0</v>
      </c>
      <c r="J24" s="1">
        <f t="shared" si="13"/>
        <v>0</v>
      </c>
      <c r="K24" s="1">
        <f t="shared" si="14"/>
        <v>0</v>
      </c>
      <c r="L24" s="2">
        <f t="shared" si="15"/>
        <v>0</v>
      </c>
    </row>
    <row r="25" spans="1:12" s="42" customFormat="1" ht="191.25" x14ac:dyDescent="0.2">
      <c r="A25" s="7">
        <f t="shared" si="5"/>
        <v>7</v>
      </c>
      <c r="B25" s="43" t="s">
        <v>44</v>
      </c>
      <c r="C25" s="13"/>
      <c r="D25" s="44">
        <v>2</v>
      </c>
      <c r="E25" s="44" t="s">
        <v>50</v>
      </c>
      <c r="F25" s="14">
        <v>0</v>
      </c>
      <c r="G25" s="15">
        <v>0</v>
      </c>
      <c r="H25" s="1">
        <f t="shared" si="11"/>
        <v>0</v>
      </c>
      <c r="I25" s="1">
        <f t="shared" si="12"/>
        <v>0</v>
      </c>
      <c r="J25" s="1">
        <f t="shared" si="13"/>
        <v>0</v>
      </c>
      <c r="K25" s="1">
        <f t="shared" si="14"/>
        <v>0</v>
      </c>
      <c r="L25" s="2">
        <f t="shared" si="15"/>
        <v>0</v>
      </c>
    </row>
    <row r="26" spans="1:12" s="42" customFormat="1" ht="286.5" customHeight="1" x14ac:dyDescent="0.2">
      <c r="A26" s="7">
        <v>8</v>
      </c>
      <c r="B26" s="43" t="s">
        <v>45</v>
      </c>
      <c r="C26" s="13"/>
      <c r="D26" s="44">
        <v>2</v>
      </c>
      <c r="E26" s="44" t="s">
        <v>50</v>
      </c>
      <c r="F26" s="14">
        <v>0</v>
      </c>
      <c r="G26" s="15">
        <v>0</v>
      </c>
      <c r="H26" s="1">
        <f t="shared" ref="H26:H30" si="16">+ROUND(F26*G26,2)</f>
        <v>0</v>
      </c>
      <c r="I26" s="1">
        <f t="shared" ref="I26:I30" si="17">ROUND(F26+H26,2)</f>
        <v>0</v>
      </c>
      <c r="J26" s="1">
        <f t="shared" ref="J26:J30" si="18">ROUND(F26*D26,2)</f>
        <v>0</v>
      </c>
      <c r="K26" s="1">
        <f t="shared" ref="K26:K30" si="19">ROUND(J26*G26,2)</f>
        <v>0</v>
      </c>
      <c r="L26" s="2">
        <f t="shared" ref="L26:L30" si="20">ROUND(J26+K26,2)</f>
        <v>0</v>
      </c>
    </row>
    <row r="27" spans="1:12" s="42" customFormat="1" ht="242.25" x14ac:dyDescent="0.2">
      <c r="A27" s="7">
        <v>9</v>
      </c>
      <c r="B27" s="43" t="s">
        <v>46</v>
      </c>
      <c r="C27" s="13"/>
      <c r="D27" s="44">
        <v>2</v>
      </c>
      <c r="E27" s="44" t="s">
        <v>50</v>
      </c>
      <c r="F27" s="14">
        <v>0</v>
      </c>
      <c r="G27" s="15">
        <v>0</v>
      </c>
      <c r="H27" s="1">
        <f t="shared" si="16"/>
        <v>0</v>
      </c>
      <c r="I27" s="1">
        <f t="shared" si="17"/>
        <v>0</v>
      </c>
      <c r="J27" s="1">
        <f t="shared" si="18"/>
        <v>0</v>
      </c>
      <c r="K27" s="1">
        <f t="shared" si="19"/>
        <v>0</v>
      </c>
      <c r="L27" s="2">
        <f t="shared" si="20"/>
        <v>0</v>
      </c>
    </row>
    <row r="28" spans="1:12" s="42" customFormat="1" ht="213" customHeight="1" x14ac:dyDescent="0.2">
      <c r="A28" s="7">
        <v>10</v>
      </c>
      <c r="B28" s="43" t="s">
        <v>47</v>
      </c>
      <c r="C28" s="13"/>
      <c r="D28" s="44">
        <v>2</v>
      </c>
      <c r="E28" s="44" t="s">
        <v>50</v>
      </c>
      <c r="F28" s="14">
        <v>0</v>
      </c>
      <c r="G28" s="15">
        <v>0</v>
      </c>
      <c r="H28" s="1">
        <f t="shared" si="16"/>
        <v>0</v>
      </c>
      <c r="I28" s="1">
        <f t="shared" si="17"/>
        <v>0</v>
      </c>
      <c r="J28" s="1">
        <f t="shared" si="18"/>
        <v>0</v>
      </c>
      <c r="K28" s="1">
        <f t="shared" si="19"/>
        <v>0</v>
      </c>
      <c r="L28" s="2">
        <f t="shared" si="20"/>
        <v>0</v>
      </c>
    </row>
    <row r="29" spans="1:12" s="42" customFormat="1" ht="242.25" x14ac:dyDescent="0.2">
      <c r="A29" s="7">
        <v>11</v>
      </c>
      <c r="B29" s="43" t="s">
        <v>48</v>
      </c>
      <c r="C29" s="13"/>
      <c r="D29" s="44">
        <v>2</v>
      </c>
      <c r="E29" s="44" t="s">
        <v>50</v>
      </c>
      <c r="F29" s="14">
        <v>0</v>
      </c>
      <c r="G29" s="15">
        <v>0</v>
      </c>
      <c r="H29" s="1">
        <f t="shared" si="16"/>
        <v>0</v>
      </c>
      <c r="I29" s="1">
        <f t="shared" si="17"/>
        <v>0</v>
      </c>
      <c r="J29" s="1">
        <f t="shared" si="18"/>
        <v>0</v>
      </c>
      <c r="K29" s="1">
        <f t="shared" si="19"/>
        <v>0</v>
      </c>
      <c r="L29" s="2">
        <f t="shared" si="20"/>
        <v>0</v>
      </c>
    </row>
    <row r="30" spans="1:12" s="42" customFormat="1" ht="267.75" x14ac:dyDescent="0.2">
      <c r="A30" s="7">
        <v>12</v>
      </c>
      <c r="B30" s="43" t="s">
        <v>49</v>
      </c>
      <c r="C30" s="13"/>
      <c r="D30" s="44">
        <v>2</v>
      </c>
      <c r="E30" s="44" t="s">
        <v>50</v>
      </c>
      <c r="F30" s="14">
        <v>0</v>
      </c>
      <c r="G30" s="15">
        <v>0</v>
      </c>
      <c r="H30" s="1">
        <f t="shared" si="16"/>
        <v>0</v>
      </c>
      <c r="I30" s="1">
        <f t="shared" si="17"/>
        <v>0</v>
      </c>
      <c r="J30" s="1">
        <f t="shared" si="18"/>
        <v>0</v>
      </c>
      <c r="K30" s="1">
        <f t="shared" si="19"/>
        <v>0</v>
      </c>
      <c r="L30" s="2">
        <f t="shared" si="20"/>
        <v>0</v>
      </c>
    </row>
    <row r="31" spans="1:12" s="42" customFormat="1" ht="42" customHeight="1" thickBot="1" x14ac:dyDescent="0.25">
      <c r="A31" s="31"/>
      <c r="B31" s="45"/>
      <c r="C31" s="45"/>
      <c r="D31" s="31"/>
      <c r="E31" s="46"/>
      <c r="F31" s="47"/>
      <c r="G31" s="46"/>
      <c r="H31" s="46"/>
      <c r="I31" s="48"/>
      <c r="K31" s="8" t="s">
        <v>23</v>
      </c>
      <c r="L31" s="4">
        <f>SUMIF(G:G,0%,J:J)</f>
        <v>0</v>
      </c>
    </row>
    <row r="32" spans="1:12" s="42" customFormat="1" ht="29.25" customHeight="1" thickBot="1" x14ac:dyDescent="0.25">
      <c r="A32" s="49" t="s">
        <v>25</v>
      </c>
      <c r="B32" s="50"/>
      <c r="C32" s="50"/>
      <c r="D32" s="50"/>
      <c r="E32" s="50"/>
      <c r="F32" s="50"/>
      <c r="G32" s="50"/>
      <c r="H32" s="50"/>
      <c r="I32" s="50"/>
      <c r="J32" s="51"/>
      <c r="K32" s="12" t="s">
        <v>10</v>
      </c>
      <c r="L32" s="4">
        <f>SUMIF(G:G,5%,J:J)</f>
        <v>0</v>
      </c>
    </row>
    <row r="33" spans="1:12" s="42" customFormat="1" ht="77.25" customHeight="1" x14ac:dyDescent="0.2">
      <c r="A33" s="52" t="s">
        <v>33</v>
      </c>
      <c r="B33" s="52"/>
      <c r="C33" s="52"/>
      <c r="D33" s="52"/>
      <c r="E33" s="52"/>
      <c r="F33" s="52"/>
      <c r="G33" s="52"/>
      <c r="H33" s="52"/>
      <c r="I33" s="52"/>
      <c r="J33" s="52"/>
      <c r="K33" s="8" t="s">
        <v>11</v>
      </c>
      <c r="L33" s="4">
        <f>SUMIF(G:G,19%,J:J)</f>
        <v>0</v>
      </c>
    </row>
    <row r="34" spans="1:12" s="42" customFormat="1" ht="20.25" customHeight="1" x14ac:dyDescent="0.2">
      <c r="A34" s="53"/>
      <c r="B34" s="53"/>
      <c r="C34" s="53"/>
      <c r="D34" s="53"/>
      <c r="E34" s="53"/>
      <c r="F34" s="53"/>
      <c r="G34" s="53"/>
      <c r="H34" s="53"/>
      <c r="I34" s="53"/>
      <c r="J34" s="53"/>
      <c r="K34" s="9" t="s">
        <v>7</v>
      </c>
      <c r="L34" s="5">
        <f>SUM(L31:L33)</f>
        <v>0</v>
      </c>
    </row>
    <row r="35" spans="1:12" s="42" customFormat="1" ht="23.25" customHeight="1" x14ac:dyDescent="0.2">
      <c r="A35" s="53"/>
      <c r="B35" s="53"/>
      <c r="C35" s="53"/>
      <c r="D35" s="53"/>
      <c r="E35" s="53"/>
      <c r="F35" s="53"/>
      <c r="G35" s="53"/>
      <c r="H35" s="53"/>
      <c r="I35" s="53"/>
      <c r="J35" s="53"/>
      <c r="K35" s="10" t="s">
        <v>12</v>
      </c>
      <c r="L35" s="6">
        <f>ROUND(L32*5%,2)</f>
        <v>0</v>
      </c>
    </row>
    <row r="36" spans="1:12" s="42" customFormat="1" x14ac:dyDescent="0.2">
      <c r="A36" s="53"/>
      <c r="B36" s="53"/>
      <c r="C36" s="53"/>
      <c r="D36" s="53"/>
      <c r="E36" s="53"/>
      <c r="F36" s="53"/>
      <c r="G36" s="53"/>
      <c r="H36" s="53"/>
      <c r="I36" s="53"/>
      <c r="J36" s="53"/>
      <c r="K36" s="10" t="s">
        <v>13</v>
      </c>
      <c r="L36" s="4">
        <f>ROUND(L33*19%,2)</f>
        <v>0</v>
      </c>
    </row>
    <row r="37" spans="1:12" s="42" customFormat="1" x14ac:dyDescent="0.2">
      <c r="A37" s="53"/>
      <c r="B37" s="53"/>
      <c r="C37" s="53"/>
      <c r="D37" s="53"/>
      <c r="E37" s="53"/>
      <c r="F37" s="53"/>
      <c r="G37" s="53"/>
      <c r="H37" s="53"/>
      <c r="I37" s="53"/>
      <c r="J37" s="53"/>
      <c r="K37" s="9" t="s">
        <v>14</v>
      </c>
      <c r="L37" s="5">
        <f>SUM(L35:L36)</f>
        <v>0</v>
      </c>
    </row>
    <row r="38" spans="1:12" s="42" customFormat="1" ht="59.25" customHeight="1" x14ac:dyDescent="0.2">
      <c r="A38" s="53"/>
      <c r="B38" s="53"/>
      <c r="C38" s="53"/>
      <c r="D38" s="53"/>
      <c r="E38" s="53"/>
      <c r="F38" s="53"/>
      <c r="G38" s="53"/>
      <c r="H38" s="53"/>
      <c r="I38" s="53"/>
      <c r="J38" s="53"/>
      <c r="K38" s="11" t="s">
        <v>15</v>
      </c>
      <c r="L38" s="5">
        <f>+L34+L37</f>
        <v>0</v>
      </c>
    </row>
    <row r="40" spans="1:12" x14ac:dyDescent="0.25">
      <c r="B40" s="63"/>
      <c r="C40" s="63"/>
    </row>
    <row r="41" spans="1:12" x14ac:dyDescent="0.25">
      <c r="B41" s="63"/>
      <c r="C41" s="63"/>
    </row>
    <row r="42" spans="1:12" x14ac:dyDescent="0.25">
      <c r="B42" s="63"/>
      <c r="C42" s="63"/>
    </row>
    <row r="43" spans="1:12" ht="15.75" thickBot="1" x14ac:dyDescent="0.3">
      <c r="B43" s="64"/>
      <c r="C43" s="64"/>
    </row>
    <row r="44" spans="1:12" x14ac:dyDescent="0.25">
      <c r="B44" s="54" t="s">
        <v>20</v>
      </c>
      <c r="C44" s="54"/>
    </row>
    <row r="46" spans="1:12" x14ac:dyDescent="0.25">
      <c r="A46" s="55" t="s">
        <v>51</v>
      </c>
    </row>
  </sheetData>
  <sheetProtection algorithmName="SHA-512" hashValue="dxjqeQVapSaAu4egCJ73yVXvheOJKlZlNUzEXBNw2C4sAaH5HT0bMArm81k305lTI/LI5MMZyoMnLJ9ZeFtcbQ==" saltValue="9LtBeguel6xYvuuEB79oig==" spinCount="100000" sheet="1" scenarios="1" selectLockedCells="1"/>
  <mergeCells count="20">
    <mergeCell ref="A33:J38"/>
    <mergeCell ref="A32:J32"/>
    <mergeCell ref="A9:B9"/>
    <mergeCell ref="B44:C44"/>
    <mergeCell ref="D13:G13"/>
    <mergeCell ref="D15:G15"/>
    <mergeCell ref="F9:G9"/>
    <mergeCell ref="J9:K9"/>
    <mergeCell ref="B40:C43"/>
    <mergeCell ref="A2:A5"/>
    <mergeCell ref="D11:G11"/>
    <mergeCell ref="K2:L2"/>
    <mergeCell ref="K3:L3"/>
    <mergeCell ref="K4:L4"/>
    <mergeCell ref="K5:L5"/>
    <mergeCell ref="A11:B15"/>
    <mergeCell ref="B2:J2"/>
    <mergeCell ref="B3:J3"/>
    <mergeCell ref="B4:J5"/>
    <mergeCell ref="A8:B8"/>
  </mergeCells>
  <dataValidations count="1">
    <dataValidation type="whole" allowBlank="1" showInputMessage="1" showErrorMessage="1" sqref="F19:F3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2021-06-03T16:50:25Z</dcterms:modified>
</cp:coreProperties>
</file>