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yrios\Documents\MEGAsync\UNIVERSIDAD DE CUNDINAMARCA\CONTRATACIÓN DIRECTA\F-CD-303 MANTENIMIENTO DE ACOMETIDAS\DOCUMENTOS A PUBLICAR\"/>
    </mc:Choice>
  </mc:AlternateContent>
  <xr:revisionPtr revIDLastSave="0" documentId="13_ncr:1_{5A2C0256-CAD1-4C41-BBDF-BB5A49406A50}"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c r="L20" i="1" s="1"/>
  <c r="H21" i="1"/>
  <c r="I21" i="1" s="1"/>
  <c r="J21" i="1"/>
  <c r="K21" i="1" s="1"/>
  <c r="H22" i="1"/>
  <c r="I22" i="1" s="1"/>
  <c r="J22" i="1"/>
  <c r="K22" i="1" s="1"/>
  <c r="H23" i="1"/>
  <c r="I23" i="1" s="1"/>
  <c r="J23" i="1"/>
  <c r="K23" i="1" s="1"/>
  <c r="L23" i="1" s="1"/>
  <c r="H24" i="1"/>
  <c r="I24" i="1" s="1"/>
  <c r="J24" i="1"/>
  <c r="K24" i="1"/>
  <c r="L24" i="1"/>
  <c r="H25" i="1"/>
  <c r="I25" i="1" s="1"/>
  <c r="J25" i="1"/>
  <c r="K25" i="1"/>
  <c r="H26" i="1"/>
  <c r="I26" i="1" s="1"/>
  <c r="J26" i="1"/>
  <c r="K26" i="1" s="1"/>
  <c r="H27" i="1"/>
  <c r="I27" i="1"/>
  <c r="J27" i="1"/>
  <c r="K27" i="1" s="1"/>
  <c r="L27" i="1" s="1"/>
  <c r="L25" i="1" l="1"/>
  <c r="L26" i="1"/>
  <c r="L22" i="1"/>
  <c r="L21" i="1"/>
  <c r="J19" i="1"/>
  <c r="H19" i="1"/>
  <c r="I19" i="1" s="1"/>
  <c r="K19" i="1" l="1"/>
  <c r="L19" i="1" s="1"/>
  <c r="L29" i="1"/>
  <c r="L32" i="1" s="1"/>
  <c r="L30" i="1" l="1"/>
  <c r="L33" i="1" s="1"/>
  <c r="L28" i="1"/>
  <c r="L34" i="1" l="1"/>
  <c r="L31" i="1"/>
  <c r="L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<sst xmlns="http://schemas.openxmlformats.org/spreadsheetml/2006/main" count="58" uniqueCount="49">
  <si>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</si>
  <si>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</si>
  <si>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</si>
  <si>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</si>
  <si>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</si>
  <si>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</si>
  <si>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</si>
  <si>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</si>
  <si>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</si>
  <si>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</si>
  <si>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</si>
  <si>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</si>
  <si>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</si>
  <si>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</si>
  <si>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</si>
  <si>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</si>
  <si>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</si>
  <si>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</si>
  <si>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</si>
  <si>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</si>
  <si>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</si>
  <si>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</si>
  <si>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</si>
  <si>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</si>
  <si>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</si>
  <si>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</si>
  <si>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</si>
  <si>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</si>
  <si>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</si>
  <si>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</si>
  <si>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</si>
  <si>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</si>
  <si>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</si>
  <si>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</si>
  <si>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</si>
  <si>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</si>
  <si>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</si>
  <si>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</si>
  <si>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</si>
  <si>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Maniobra de corte del servicio en media tensión y reposición del mismo incluye operación de apertura y cierre con su respectivo trámite ante la empresa prestadora.</t>
  </si>
  <si>
    <t>Desconexión y conexión con sus respectivos terminales de conductores de la red de baja tensión existente, entre bornes en baja tensión del transformador y grupo de medida semidirecta, capacidad 225kVA, voltaje nominal 208-120VAC.</t>
  </si>
  <si>
    <t>Suministro e instalación de pin de corte 3x625A ubicado aguas abajo del grupo de medida semidirecta.</t>
  </si>
  <si>
    <t>Mantenimiento inclye suministro e instalación de Tablero General de Acometidas con certificación vigente RETIE, de acuerdo a las siguientes protecciones marca ABB:1 de 3x800A, 1 de 3x625A, 1 de 3x500A, 1 de 3x400A, 2 de 3x250A, 2 de 3x200A, 1 de 3x150A, 6 de 3x100A, 2 de 3x63A, Incluye Barrajes Fases, Neutro y Tierra, frente muerto, diagrama unifilar, marcacación e identificación según RETIE y NTC2050.</t>
  </si>
  <si>
    <t>Suministro e instalación de sistema de Puesta a Tierra para tablero general de acometidas de acuerdo a diseño eléctrico detallado para subestación de 225kVA. Incluye Malla de sistema puesta tierra y cajas de inspección para verficación de medida con telurómetro</t>
  </si>
  <si>
    <t>Construcción de cámara CS276 norma CODENSA a la entrada de la subestación. Incluye excavación, marco y tapa.</t>
  </si>
  <si>
    <t>Suministro e instalación de 4 ductos de 6" para ingresar conductores de la red de media tensión a la subestación de 225kVA.</t>
  </si>
  <si>
    <t>Deconexión, y conexión de la red de media tensión por la nueva canalización a través de la cámara CS276 y ducto de 6" de ingreso a la subestación de 225kVA.</t>
  </si>
  <si>
    <t>Informe de mantenimiento y actividades relacionadas con el  tablero eléctrico general de acometidas, incluye diseño eléctrico detallado, diagrama unifilar, descripción detallada de montaje, certificados de producto RETIE, ubicación de equipos en cuarto de subestación, conclusiones y recomendaciones.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</si>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</sst>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3" fillId="0" borderId="20" xfId="0" applyFont="1" applyBorder="1" applyAlignment="1">
      <alignment horizontal="center" vertical="center" wrapText="1"/>
    </xf>
    <xf numFmtId="0" fontId="29" fillId="2" borderId="0" xfId="0" applyFont="1" applyFill="1" applyAlignment="1" applyProtection="1">
      <alignment vertical="center"/>
    </xf>
    <xf numFmtId="0" fontId="3" fillId="0" borderId="20" xfId="0" applyFont="1" applyFill="1" applyBorder="1" applyAlignment="1" applyProtection="1">
      <alignment horizontal="center" vertical="center" wrapText="1"/>
    </xf>
    <xf numFmtId="0" fontId="3" fillId="0" borderId="20"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
  <sheetViews>
    <sheetView tabSelected="1" view="pageBreakPreview" zoomScale="70" zoomScaleNormal="70" zoomScaleSheetLayoutView="70" zoomScalePageLayoutView="55" workbookViewId="0">
      <selection activeCell="G27" sqref="G27"/>
    </sheetView>
  </sheetViews>
  <sheetFormatPr baseColWidth="10" defaultColWidth="11.44140625" defaultRowHeight="14.4" x14ac:dyDescent="0.3"/>
  <cols>
    <col min="1" max="1" width="10.6640625" style="13" customWidth="1"/>
    <col min="2" max="2" width="79.6640625" style="13" customWidth="1"/>
    <col min="3" max="3" width="21.5546875" style="13" customWidth="1"/>
    <col min="4" max="4" width="13.33203125" style="13" customWidth="1"/>
    <col min="5" max="5" width="15" style="13" customWidth="1"/>
    <col min="6" max="6" width="17.44140625" style="13" customWidth="1"/>
    <col min="7" max="7" width="17.21875" style="13" bestFit="1" customWidth="1"/>
    <col min="8" max="8" width="15" style="13" customWidth="1"/>
    <col min="9" max="9" width="15" style="15" customWidth="1"/>
    <col min="10" max="10" width="16.6640625" style="15" customWidth="1"/>
    <col min="11" max="11" width="20.109375" style="15" customWidth="1"/>
    <col min="12" max="12" width="21.6640625" style="15" customWidth="1"/>
    <col min="13" max="16384" width="11.44140625" style="15"/>
  </cols>
  <sheetData>
    <row r="1" spans="1:12" x14ac:dyDescent="0.3">
      <c r="F1" s="14"/>
    </row>
    <row r="2" spans="1:12" ht="15.75" customHeight="1" x14ac:dyDescent="0.3">
      <c r="A2" s="35"/>
      <c r="B2" s="39" t="s">
        <v>0</v>
      </c>
      <c r="C2" s="39"/>
      <c r="D2" s="39"/>
      <c r="E2" s="39"/>
      <c r="F2" s="39"/>
      <c r="G2" s="39"/>
      <c r="H2" s="39"/>
      <c r="I2" s="39"/>
      <c r="J2" s="39"/>
      <c r="K2" s="39" t="s">
        <v>33</v>
      </c>
      <c r="L2" s="39"/>
    </row>
    <row r="3" spans="1:12" ht="15.75" customHeight="1" x14ac:dyDescent="0.3">
      <c r="A3" s="35"/>
      <c r="B3" s="39" t="s">
        <v>1</v>
      </c>
      <c r="C3" s="39"/>
      <c r="D3" s="39"/>
      <c r="E3" s="39"/>
      <c r="F3" s="39"/>
      <c r="G3" s="39"/>
      <c r="H3" s="39"/>
      <c r="I3" s="39"/>
      <c r="J3" s="39"/>
      <c r="K3" s="39" t="s">
        <v>29</v>
      </c>
      <c r="L3" s="39"/>
    </row>
    <row r="4" spans="1:12" ht="16.5" customHeight="1" x14ac:dyDescent="0.3">
      <c r="A4" s="35"/>
      <c r="B4" s="39" t="s">
        <v>27</v>
      </c>
      <c r="C4" s="39"/>
      <c r="D4" s="39"/>
      <c r="E4" s="39"/>
      <c r="F4" s="39"/>
      <c r="G4" s="39"/>
      <c r="H4" s="39"/>
      <c r="I4" s="39"/>
      <c r="J4" s="39"/>
      <c r="K4" s="39" t="s">
        <v>30</v>
      </c>
      <c r="L4" s="39"/>
    </row>
    <row r="5" spans="1:12" ht="15" customHeight="1" x14ac:dyDescent="0.3">
      <c r="A5" s="35"/>
      <c r="B5" s="39"/>
      <c r="C5" s="39"/>
      <c r="D5" s="39"/>
      <c r="E5" s="39"/>
      <c r="F5" s="39"/>
      <c r="G5" s="39"/>
      <c r="H5" s="39"/>
      <c r="I5" s="39"/>
      <c r="J5" s="39"/>
      <c r="K5" s="39" t="s">
        <v>31</v>
      </c>
      <c r="L5" s="39"/>
    </row>
    <row r="7" spans="1:12" x14ac:dyDescent="0.3">
      <c r="A7" s="16" t="s">
        <v>36</v>
      </c>
    </row>
    <row r="8" spans="1:12" x14ac:dyDescent="0.3">
      <c r="A8" s="17" t="s">
        <v>35</v>
      </c>
    </row>
    <row r="9" spans="1:12" ht="25.5" customHeight="1" x14ac:dyDescent="0.3">
      <c r="A9" s="51" t="s">
        <v>34</v>
      </c>
      <c r="B9" s="51"/>
      <c r="C9" s="18"/>
      <c r="E9" s="19" t="s">
        <v>21</v>
      </c>
      <c r="F9" s="53"/>
      <c r="G9" s="54"/>
      <c r="I9" s="20" t="s">
        <v>16</v>
      </c>
      <c r="J9" s="55"/>
      <c r="K9" s="56"/>
    </row>
    <row r="10" spans="1:12" ht="15" thickBot="1" x14ac:dyDescent="0.35">
      <c r="A10" s="18"/>
      <c r="B10" s="18"/>
      <c r="C10" s="18"/>
      <c r="E10" s="21"/>
      <c r="F10" s="21"/>
      <c r="G10" s="21"/>
      <c r="I10" s="22"/>
      <c r="J10" s="23"/>
      <c r="K10" s="23"/>
    </row>
    <row r="11" spans="1:12" ht="30.75" customHeight="1" thickBot="1" x14ac:dyDescent="0.35">
      <c r="A11" s="40" t="s">
        <v>28</v>
      </c>
      <c r="B11" s="41"/>
      <c r="C11" s="24"/>
      <c r="D11" s="36" t="s">
        <v>17</v>
      </c>
      <c r="E11" s="37"/>
      <c r="F11" s="37"/>
      <c r="G11" s="38"/>
      <c r="H11" s="30"/>
      <c r="I11" s="22"/>
    </row>
    <row r="12" spans="1:12" ht="15" thickBot="1" x14ac:dyDescent="0.35">
      <c r="A12" s="42"/>
      <c r="B12" s="43"/>
      <c r="C12" s="24"/>
      <c r="D12" s="25"/>
      <c r="E12" s="21"/>
      <c r="F12" s="21"/>
      <c r="G12" s="21"/>
      <c r="I12" s="22"/>
    </row>
    <row r="13" spans="1:12" ht="30" customHeight="1" thickBot="1" x14ac:dyDescent="0.35">
      <c r="A13" s="42"/>
      <c r="B13" s="43"/>
      <c r="C13" s="24"/>
      <c r="D13" s="36" t="s">
        <v>18</v>
      </c>
      <c r="E13" s="37"/>
      <c r="F13" s="37"/>
      <c r="G13" s="38"/>
      <c r="H13" s="30"/>
      <c r="I13" s="22"/>
    </row>
    <row r="14" spans="1:12" ht="18.75" customHeight="1" thickBot="1" x14ac:dyDescent="0.35">
      <c r="A14" s="42"/>
      <c r="B14" s="43"/>
      <c r="C14" s="24"/>
      <c r="E14" s="21"/>
      <c r="F14" s="21"/>
      <c r="G14" s="21"/>
      <c r="I14" s="22"/>
    </row>
    <row r="15" spans="1:12" ht="24" customHeight="1" thickBot="1" x14ac:dyDescent="0.35">
      <c r="A15" s="44"/>
      <c r="B15" s="45"/>
      <c r="C15" s="24"/>
      <c r="D15" s="36" t="s">
        <v>22</v>
      </c>
      <c r="E15" s="37"/>
      <c r="F15" s="37"/>
      <c r="G15" s="38"/>
      <c r="H15" s="30"/>
      <c r="I15" s="22"/>
      <c r="J15" s="23"/>
      <c r="K15" s="23"/>
    </row>
    <row r="16" spans="1:12" x14ac:dyDescent="0.3">
      <c r="A16" s="18"/>
      <c r="B16" s="18"/>
      <c r="C16" s="18"/>
      <c r="E16" s="21"/>
      <c r="F16" s="21"/>
      <c r="G16" s="21"/>
      <c r="I16" s="22"/>
      <c r="J16" s="23"/>
      <c r="K16" s="23"/>
    </row>
    <row r="18" spans="1:12" s="28" customFormat="1" ht="26.4" x14ac:dyDescent="0.3">
      <c r="A18" s="26" t="s">
        <v>32</v>
      </c>
      <c r="B18" s="26" t="s">
        <v>2</v>
      </c>
      <c r="C18" s="26" t="s">
        <v>19</v>
      </c>
      <c r="D18" s="26" t="s">
        <v>3</v>
      </c>
      <c r="E18" s="26" t="s">
        <v>24</v>
      </c>
      <c r="F18" s="27" t="s">
        <v>4</v>
      </c>
      <c r="G18" s="27" t="s">
        <v>26</v>
      </c>
      <c r="H18" s="27" t="s">
        <v>5</v>
      </c>
      <c r="I18" s="27" t="s">
        <v>6</v>
      </c>
      <c r="J18" s="27" t="s">
        <v>7</v>
      </c>
      <c r="K18" s="27" t="s">
        <v>8</v>
      </c>
      <c r="L18" s="27" t="s">
        <v>9</v>
      </c>
    </row>
    <row r="19" spans="1:12" s="62" customFormat="1" ht="26.4" x14ac:dyDescent="0.25">
      <c r="A19" s="7">
        <v>1</v>
      </c>
      <c r="B19" s="64" t="s">
        <v>39</v>
      </c>
      <c r="C19" s="32"/>
      <c r="D19" s="61">
        <v>2</v>
      </c>
      <c r="E19" s="63" t="s">
        <v>48</v>
      </c>
      <c r="F19" s="33"/>
      <c r="G19" s="34">
        <v>0</v>
      </c>
      <c r="H19" s="1">
        <f>+ROUND(F19*G19,0)</f>
        <v>0</v>
      </c>
      <c r="I19" s="1">
        <f>ROUND(F19+H19,0)</f>
        <v>0</v>
      </c>
      <c r="J19" s="1">
        <f>ROUND(F19*D19,0)</f>
        <v>0</v>
      </c>
      <c r="K19" s="1">
        <f>ROUND(J19*G19,0)</f>
        <v>0</v>
      </c>
      <c r="L19" s="2">
        <f>ROUND(J19+K19,0)</f>
        <v>0</v>
      </c>
    </row>
    <row r="20" spans="1:12" s="62" customFormat="1" ht="39.6" x14ac:dyDescent="0.25">
      <c r="A20" s="7">
        <v>2</v>
      </c>
      <c r="B20" s="64" t="s">
        <v>40</v>
      </c>
      <c r="C20" s="32"/>
      <c r="D20" s="61">
        <v>2</v>
      </c>
      <c r="E20" s="63" t="s">
        <v>48</v>
      </c>
      <c r="F20" s="33"/>
      <c r="G20" s="34">
        <v>0</v>
      </c>
      <c r="H20" s="1">
        <f t="shared" ref="H20:H27" si="0">+ROUND(F20*G20,0)</f>
        <v>0</v>
      </c>
      <c r="I20" s="1">
        <f t="shared" ref="I20:I27" si="1">ROUND(F20+H20,0)</f>
        <v>0</v>
      </c>
      <c r="J20" s="1">
        <f t="shared" ref="J20:J27" si="2">ROUND(F20*D20,0)</f>
        <v>0</v>
      </c>
      <c r="K20" s="1">
        <f t="shared" ref="K20:K27" si="3">ROUND(J20*G20,0)</f>
        <v>0</v>
      </c>
      <c r="L20" s="2">
        <f t="shared" ref="L20:L27" si="4">ROUND(J20+K20,0)</f>
        <v>0</v>
      </c>
    </row>
    <row r="21" spans="1:12" s="62" customFormat="1" ht="26.4" x14ac:dyDescent="0.25">
      <c r="A21" s="7">
        <v>3</v>
      </c>
      <c r="B21" s="64" t="s">
        <v>41</v>
      </c>
      <c r="C21" s="32"/>
      <c r="D21" s="61">
        <v>1</v>
      </c>
      <c r="E21" s="63" t="s">
        <v>48</v>
      </c>
      <c r="F21" s="33"/>
      <c r="G21" s="34">
        <v>0</v>
      </c>
      <c r="H21" s="1">
        <f t="shared" si="0"/>
        <v>0</v>
      </c>
      <c r="I21" s="1">
        <f t="shared" si="1"/>
        <v>0</v>
      </c>
      <c r="J21" s="1">
        <f t="shared" si="2"/>
        <v>0</v>
      </c>
      <c r="K21" s="1">
        <f t="shared" si="3"/>
        <v>0</v>
      </c>
      <c r="L21" s="2">
        <f t="shared" si="4"/>
        <v>0</v>
      </c>
    </row>
    <row r="22" spans="1:12" s="62" customFormat="1" ht="66" x14ac:dyDescent="0.25">
      <c r="A22" s="7">
        <v>4</v>
      </c>
      <c r="B22" s="64" t="s">
        <v>42</v>
      </c>
      <c r="C22" s="32"/>
      <c r="D22" s="61">
        <v>1</v>
      </c>
      <c r="E22" s="63" t="s">
        <v>48</v>
      </c>
      <c r="F22" s="33"/>
      <c r="G22" s="34">
        <v>0</v>
      </c>
      <c r="H22" s="1">
        <f t="shared" si="0"/>
        <v>0</v>
      </c>
      <c r="I22" s="1">
        <f t="shared" si="1"/>
        <v>0</v>
      </c>
      <c r="J22" s="1">
        <f t="shared" si="2"/>
        <v>0</v>
      </c>
      <c r="K22" s="1">
        <f t="shared" si="3"/>
        <v>0</v>
      </c>
      <c r="L22" s="2">
        <f t="shared" si="4"/>
        <v>0</v>
      </c>
    </row>
    <row r="23" spans="1:12" s="62" customFormat="1" ht="39.6" x14ac:dyDescent="0.25">
      <c r="A23" s="7">
        <v>5</v>
      </c>
      <c r="B23" s="64" t="s">
        <v>43</v>
      </c>
      <c r="C23" s="32"/>
      <c r="D23" s="61">
        <v>1</v>
      </c>
      <c r="E23" s="63" t="s">
        <v>48</v>
      </c>
      <c r="F23" s="33"/>
      <c r="G23" s="34">
        <v>0</v>
      </c>
      <c r="H23" s="1">
        <f t="shared" si="0"/>
        <v>0</v>
      </c>
      <c r="I23" s="1">
        <f t="shared" si="1"/>
        <v>0</v>
      </c>
      <c r="J23" s="1">
        <f t="shared" si="2"/>
        <v>0</v>
      </c>
      <c r="K23" s="1">
        <f t="shared" si="3"/>
        <v>0</v>
      </c>
      <c r="L23" s="2">
        <f t="shared" si="4"/>
        <v>0</v>
      </c>
    </row>
    <row r="24" spans="1:12" s="62" customFormat="1" ht="26.4" x14ac:dyDescent="0.25">
      <c r="A24" s="7">
        <v>6</v>
      </c>
      <c r="B24" s="64" t="s">
        <v>44</v>
      </c>
      <c r="C24" s="32"/>
      <c r="D24" s="61">
        <v>1</v>
      </c>
      <c r="E24" s="63" t="s">
        <v>48</v>
      </c>
      <c r="F24" s="33"/>
      <c r="G24" s="34">
        <v>0</v>
      </c>
      <c r="H24" s="1">
        <f t="shared" si="0"/>
        <v>0</v>
      </c>
      <c r="I24" s="1">
        <f t="shared" si="1"/>
        <v>0</v>
      </c>
      <c r="J24" s="1">
        <f t="shared" si="2"/>
        <v>0</v>
      </c>
      <c r="K24" s="1">
        <f t="shared" si="3"/>
        <v>0</v>
      </c>
      <c r="L24" s="2">
        <f t="shared" si="4"/>
        <v>0</v>
      </c>
    </row>
    <row r="25" spans="1:12" s="62" customFormat="1" ht="26.4" x14ac:dyDescent="0.25">
      <c r="A25" s="7">
        <v>7</v>
      </c>
      <c r="B25" s="64" t="s">
        <v>45</v>
      </c>
      <c r="C25" s="32"/>
      <c r="D25" s="61">
        <v>4</v>
      </c>
      <c r="E25" s="63" t="s">
        <v>48</v>
      </c>
      <c r="F25" s="33"/>
      <c r="G25" s="34">
        <v>0</v>
      </c>
      <c r="H25" s="1">
        <f t="shared" si="0"/>
        <v>0</v>
      </c>
      <c r="I25" s="1">
        <f t="shared" si="1"/>
        <v>0</v>
      </c>
      <c r="J25" s="1">
        <f t="shared" si="2"/>
        <v>0</v>
      </c>
      <c r="K25" s="1">
        <f t="shared" si="3"/>
        <v>0</v>
      </c>
      <c r="L25" s="2">
        <f t="shared" si="4"/>
        <v>0</v>
      </c>
    </row>
    <row r="26" spans="1:12" s="62" customFormat="1" ht="26.4" x14ac:dyDescent="0.25">
      <c r="A26" s="7">
        <v>8</v>
      </c>
      <c r="B26" s="64" t="s">
        <v>46</v>
      </c>
      <c r="C26" s="32"/>
      <c r="D26" s="61">
        <v>1</v>
      </c>
      <c r="E26" s="63" t="s">
        <v>48</v>
      </c>
      <c r="F26" s="33"/>
      <c r="G26" s="34">
        <v>0</v>
      </c>
      <c r="H26" s="1">
        <f t="shared" si="0"/>
        <v>0</v>
      </c>
      <c r="I26" s="1">
        <f t="shared" si="1"/>
        <v>0</v>
      </c>
      <c r="J26" s="1">
        <f t="shared" si="2"/>
        <v>0</v>
      </c>
      <c r="K26" s="1">
        <f t="shared" si="3"/>
        <v>0</v>
      </c>
      <c r="L26" s="2">
        <f t="shared" si="4"/>
        <v>0</v>
      </c>
    </row>
    <row r="27" spans="1:12" s="62" customFormat="1" ht="52.8" x14ac:dyDescent="0.25">
      <c r="A27" s="7">
        <v>9</v>
      </c>
      <c r="B27" s="64" t="s">
        <v>47</v>
      </c>
      <c r="C27" s="32"/>
      <c r="D27" s="61">
        <v>1</v>
      </c>
      <c r="E27" s="63" t="s">
        <v>48</v>
      </c>
      <c r="F27" s="33"/>
      <c r="G27" s="34">
        <v>0</v>
      </c>
      <c r="H27" s="1">
        <f t="shared" si="0"/>
        <v>0</v>
      </c>
      <c r="I27" s="1">
        <f t="shared" si="1"/>
        <v>0</v>
      </c>
      <c r="J27" s="1">
        <f t="shared" si="2"/>
        <v>0</v>
      </c>
      <c r="K27" s="1">
        <f t="shared" si="3"/>
        <v>0</v>
      </c>
      <c r="L27" s="2">
        <f t="shared" si="4"/>
        <v>0</v>
      </c>
    </row>
    <row r="28" spans="1:12" s="28" customFormat="1" ht="44.4" customHeight="1" thickBot="1" x14ac:dyDescent="0.3">
      <c r="A28" s="24"/>
      <c r="B28" s="59"/>
      <c r="C28" s="59"/>
      <c r="D28" s="59"/>
      <c r="E28" s="59"/>
      <c r="F28" s="59"/>
      <c r="G28" s="59"/>
      <c r="H28" s="59"/>
      <c r="I28" s="59"/>
      <c r="J28" s="60"/>
      <c r="K28" s="8" t="s">
        <v>23</v>
      </c>
      <c r="L28" s="4">
        <f>SUMIF(G:G,0%,J:J)</f>
        <v>0</v>
      </c>
    </row>
    <row r="29" spans="1:12" s="28" customFormat="1" ht="23.4" customHeight="1" thickBot="1" x14ac:dyDescent="0.3">
      <c r="A29" s="48" t="s">
        <v>25</v>
      </c>
      <c r="B29" s="49"/>
      <c r="C29" s="49"/>
      <c r="D29" s="49"/>
      <c r="E29" s="49"/>
      <c r="F29" s="49"/>
      <c r="G29" s="49"/>
      <c r="H29" s="49"/>
      <c r="I29" s="49"/>
      <c r="J29" s="50"/>
      <c r="K29" s="12" t="s">
        <v>10</v>
      </c>
      <c r="L29" s="4">
        <f>SUMIF(G:G,5%,J:J)</f>
        <v>0</v>
      </c>
    </row>
    <row r="30" spans="1:12" s="28" customFormat="1" ht="77.25" customHeight="1" x14ac:dyDescent="0.25">
      <c r="A30" s="46" t="s">
        <v>38</v>
      </c>
      <c r="B30" s="46"/>
      <c r="C30" s="46"/>
      <c r="D30" s="46"/>
      <c r="E30" s="46"/>
      <c r="F30" s="46"/>
      <c r="G30" s="46"/>
      <c r="H30" s="46"/>
      <c r="I30" s="46"/>
      <c r="J30" s="46"/>
      <c r="K30" s="8" t="s">
        <v>11</v>
      </c>
      <c r="L30" s="4">
        <f>SUMIF(G:G,19%,J:J)</f>
        <v>0</v>
      </c>
    </row>
    <row r="31" spans="1:12" s="28" customFormat="1" ht="20.25" customHeight="1" x14ac:dyDescent="0.25">
      <c r="A31" s="47"/>
      <c r="B31" s="47"/>
      <c r="C31" s="47"/>
      <c r="D31" s="47"/>
      <c r="E31" s="47"/>
      <c r="F31" s="47"/>
      <c r="G31" s="47"/>
      <c r="H31" s="47"/>
      <c r="I31" s="47"/>
      <c r="J31" s="47"/>
      <c r="K31" s="9" t="s">
        <v>7</v>
      </c>
      <c r="L31" s="5">
        <f>SUM(L28:L30)</f>
        <v>0</v>
      </c>
    </row>
    <row r="32" spans="1:12" s="28" customFormat="1" ht="23.25" customHeight="1" x14ac:dyDescent="0.25">
      <c r="A32" s="47"/>
      <c r="B32" s="47"/>
      <c r="C32" s="47"/>
      <c r="D32" s="47"/>
      <c r="E32" s="47"/>
      <c r="F32" s="47"/>
      <c r="G32" s="47"/>
      <c r="H32" s="47"/>
      <c r="I32" s="47"/>
      <c r="J32" s="47"/>
      <c r="K32" s="10" t="s">
        <v>12</v>
      </c>
      <c r="L32" s="6">
        <f>ROUND(L29*5%,0)</f>
        <v>0</v>
      </c>
    </row>
    <row r="33" spans="1:12" s="28" customFormat="1" x14ac:dyDescent="0.25">
      <c r="A33" s="47"/>
      <c r="B33" s="47"/>
      <c r="C33" s="47"/>
      <c r="D33" s="47"/>
      <c r="E33" s="47"/>
      <c r="F33" s="47"/>
      <c r="G33" s="47"/>
      <c r="H33" s="47"/>
      <c r="I33" s="47"/>
      <c r="J33" s="47"/>
      <c r="K33" s="10" t="s">
        <v>13</v>
      </c>
      <c r="L33" s="4">
        <f>ROUND(L30*19%,0)</f>
        <v>0</v>
      </c>
    </row>
    <row r="34" spans="1:12" s="28" customFormat="1" ht="40.5" customHeight="1" x14ac:dyDescent="0.25">
      <c r="A34" s="47"/>
      <c r="B34" s="47"/>
      <c r="C34" s="47"/>
      <c r="D34" s="47"/>
      <c r="E34" s="47"/>
      <c r="F34" s="47"/>
      <c r="G34" s="47"/>
      <c r="H34" s="47"/>
      <c r="I34" s="47"/>
      <c r="J34" s="47"/>
      <c r="K34" s="9" t="s">
        <v>14</v>
      </c>
      <c r="L34" s="5">
        <f>SUM(L32:L33)</f>
        <v>0</v>
      </c>
    </row>
    <row r="35" spans="1:12" s="28" customFormat="1" ht="36" customHeight="1" x14ac:dyDescent="0.25">
      <c r="A35" s="47"/>
      <c r="B35" s="47"/>
      <c r="C35" s="47"/>
      <c r="D35" s="47"/>
      <c r="E35" s="47"/>
      <c r="F35" s="47"/>
      <c r="G35" s="47"/>
      <c r="H35" s="47"/>
      <c r="I35" s="47"/>
      <c r="J35" s="47"/>
      <c r="K35" s="11" t="s">
        <v>15</v>
      </c>
      <c r="L35" s="5">
        <f>+L31+L34</f>
        <v>0</v>
      </c>
    </row>
    <row r="38" spans="1:12" x14ac:dyDescent="0.3">
      <c r="B38" s="31"/>
      <c r="C38" s="31"/>
    </row>
    <row r="39" spans="1:12" x14ac:dyDescent="0.3">
      <c r="B39" s="57"/>
      <c r="C39" s="57"/>
    </row>
    <row r="40" spans="1:12" ht="15" thickBot="1" x14ac:dyDescent="0.35">
      <c r="B40" s="58"/>
      <c r="C40" s="58"/>
    </row>
    <row r="41" spans="1:12" x14ac:dyDescent="0.3">
      <c r="B41" s="52" t="s">
        <v>20</v>
      </c>
      <c r="C41" s="52"/>
    </row>
    <row r="43" spans="1:12" x14ac:dyDescent="0.3">
      <c r="A43" s="29" t="s">
        <v>37</v>
      </c>
    </row>
  </sheetData>
  <sheetProtection algorithmName="SHA-512" hashValue="KaMDZVsZtT+IphcTf5f99NndqNwqRTTgB4jRiQ17X86em8vnAIBJ9z2R3f2YDTdQmsLqcQDIPT4jcVT5WShvrw==" saltValue="EYkoyoeKJaWTchLM8yyD4g==" spinCount="100000" sheet="1" selectLockedCells="1"/>
  <mergeCells count="20">
    <mergeCell ref="A30:J35"/>
    <mergeCell ref="A29:J29"/>
    <mergeCell ref="A9:B9"/>
    <mergeCell ref="B41:C41"/>
    <mergeCell ref="D13:G13"/>
    <mergeCell ref="D15:G15"/>
    <mergeCell ref="F9:G9"/>
    <mergeCell ref="J9:K9"/>
    <mergeCell ref="B39:C40"/>
    <mergeCell ref="B28:J28"/>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7" xr:uid="{00000000-0002-0000-0000-000000000000}">
      <formula1>0</formula1>
      <formula2>100000000</formula2>
    </dataValidation>
  </dataValidations>
  <pageMargins left="0.7" right="0.7" top="0.75" bottom="0.75" header="0.3" footer="0.3"/>
  <pageSetup paperSize="5" scale="60" orientation="landscape" r:id="rId1"/>
  <rowBreaks count="1" manualBreakCount="1">
    <brk id="27" max="11" man="1"/>
  </rowBreaks>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2021-10-28T15:54:57Z</cp:lastPrinted>
  <dcterms:created xsi:type="dcterms:W3CDTF">2017-04-28T13:22:52Z</dcterms:created>
  <dcterms:modified xsi:type="dcterms:W3CDTF">2021-11-04T19:19:50Z</dcterms:modified>
</cp:coreProperties>
</file>